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4005" windowWidth="19260" windowHeight="4020"/>
  </bookViews>
  <sheets>
    <sheet name="Cover" sheetId="4" r:id="rId1"/>
    <sheet name="Payments" sheetId="1" r:id="rId2"/>
    <sheet name="Weekly Bets" sheetId="2" r:id="rId3"/>
    <sheet name="Weekly Progress Chart" sheetId="3" r:id="rId4"/>
    <sheet name="Individual Stats" sheetId="7" r:id="rId5"/>
    <sheet name="Win %" sheetId="8" r:id="rId6"/>
    <sheet name="Balance Sheet" sheetId="9" r:id="rId7"/>
  </sheets>
  <definedNames>
    <definedName name="_xlnm.Print_Area" localSheetId="1">Payments!$A$1:$BE$18</definedName>
  </definedNames>
  <calcPr calcId="125725"/>
</workbook>
</file>

<file path=xl/calcChain.xml><?xml version="1.0" encoding="utf-8"?>
<calcChain xmlns="http://schemas.openxmlformats.org/spreadsheetml/2006/main">
  <c r="E446" i="9"/>
  <c r="B446"/>
  <c r="E432"/>
  <c r="B432"/>
  <c r="E418"/>
  <c r="B418"/>
  <c r="E404"/>
  <c r="B404"/>
  <c r="E390"/>
  <c r="B390"/>
  <c r="AH12" i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AW12" s="1"/>
  <c r="AX12" s="1"/>
  <c r="AY12" s="1"/>
  <c r="AZ12" s="1"/>
  <c r="AG12"/>
  <c r="G33" i="2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G5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4"/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P15" s="1"/>
  <c r="AQ15" s="1"/>
  <c r="AR15" s="1"/>
  <c r="AS15" s="1"/>
  <c r="AT15" s="1"/>
  <c r="AU15" s="1"/>
  <c r="AV15" s="1"/>
  <c r="AW15" s="1"/>
  <c r="AX15" s="1"/>
  <c r="AY15" s="1"/>
  <c r="AZ15" s="1"/>
  <c r="D15"/>
  <c r="E12"/>
  <c r="F12" s="1"/>
  <c r="G12" s="1"/>
  <c r="H12" s="1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D12"/>
  <c r="E376" i="9"/>
  <c r="B376"/>
  <c r="E362"/>
  <c r="B362"/>
  <c r="E348"/>
  <c r="B348"/>
  <c r="E334"/>
  <c r="B334"/>
  <c r="E320"/>
  <c r="B320"/>
  <c r="E306"/>
  <c r="B306"/>
  <c r="E292"/>
  <c r="B292"/>
  <c r="E278"/>
  <c r="B278"/>
  <c r="E264"/>
  <c r="B264"/>
  <c r="E250"/>
  <c r="B250"/>
  <c r="E236"/>
  <c r="B236"/>
  <c r="E222"/>
  <c r="B222"/>
  <c r="E208"/>
  <c r="B208"/>
  <c r="E194"/>
  <c r="B194"/>
  <c r="E180"/>
  <c r="B180"/>
  <c r="E166"/>
  <c r="B166"/>
  <c r="E152"/>
  <c r="B152"/>
  <c r="E138"/>
  <c r="B138"/>
  <c r="E124"/>
  <c r="B124"/>
  <c r="E110"/>
  <c r="B110"/>
  <c r="J11" i="1"/>
  <c r="E96" i="9"/>
  <c r="B96"/>
  <c r="E82"/>
  <c r="B82"/>
  <c r="E68"/>
  <c r="B68"/>
  <c r="E54"/>
  <c r="B54"/>
  <c r="E40"/>
  <c r="B40"/>
  <c r="I8" i="8"/>
  <c r="K8" s="1"/>
  <c r="I7"/>
  <c r="K7" s="1"/>
  <c r="I6"/>
  <c r="K6" s="1"/>
  <c r="I5"/>
  <c r="K5" s="1"/>
  <c r="I4"/>
  <c r="K4" s="1"/>
  <c r="I3"/>
  <c r="K3" s="1"/>
  <c r="E26" i="9"/>
  <c r="B26"/>
  <c r="E12"/>
  <c r="B12"/>
  <c r="G8" i="8"/>
  <c r="G7"/>
  <c r="G6"/>
  <c r="G5"/>
  <c r="G4"/>
  <c r="G3"/>
  <c r="F8"/>
  <c r="F7"/>
  <c r="F6"/>
  <c r="F5"/>
  <c r="F4"/>
  <c r="F3"/>
  <c r="R16" i="7"/>
  <c r="R21" s="1"/>
  <c r="H52" i="2" l="1"/>
  <c r="H35"/>
  <c r="H37"/>
  <c r="H39"/>
  <c r="H41"/>
  <c r="H43"/>
  <c r="H45"/>
  <c r="H47"/>
  <c r="H49"/>
  <c r="H51"/>
  <c r="H34"/>
  <c r="H36"/>
  <c r="H38"/>
  <c r="H40"/>
  <c r="H42"/>
  <c r="H44"/>
  <c r="H46"/>
  <c r="H48"/>
  <c r="H50"/>
  <c r="AY17" i="1"/>
  <c r="AZ17"/>
  <c r="AX17"/>
  <c r="C17"/>
  <c r="D17"/>
  <c r="E17" l="1"/>
  <c r="F17" l="1"/>
  <c r="G17" l="1"/>
  <c r="H17" l="1"/>
  <c r="I17" l="1"/>
  <c r="J17" l="1"/>
  <c r="K17" l="1"/>
  <c r="L17" l="1"/>
  <c r="M17" l="1"/>
  <c r="N17" l="1"/>
  <c r="O17" l="1"/>
  <c r="P17" l="1"/>
  <c r="Q17" l="1"/>
  <c r="R17" l="1"/>
  <c r="S17" l="1"/>
  <c r="T17" l="1"/>
  <c r="U17" l="1"/>
  <c r="V17" l="1"/>
  <c r="W17" l="1"/>
  <c r="X17" l="1"/>
  <c r="Y17" l="1"/>
  <c r="Z17" l="1"/>
  <c r="AA17" l="1"/>
  <c r="AB17" l="1"/>
  <c r="AC17" l="1"/>
  <c r="AD17" l="1"/>
  <c r="AE17" l="1"/>
  <c r="AF17" l="1"/>
  <c r="AG17" l="1"/>
  <c r="AH17" l="1"/>
  <c r="AI17" l="1"/>
  <c r="AJ17" l="1"/>
  <c r="AK17" l="1"/>
  <c r="AL17" l="1"/>
  <c r="AM17" l="1"/>
  <c r="AN17" l="1"/>
  <c r="AO17" l="1"/>
  <c r="AP17" l="1"/>
  <c r="AR17" l="1"/>
  <c r="AQ17"/>
  <c r="AS17" l="1"/>
  <c r="AT17" l="1"/>
  <c r="AU17" l="1"/>
  <c r="AW17" l="1"/>
  <c r="AV17"/>
</calcChain>
</file>

<file path=xl/comments1.xml><?xml version="1.0" encoding="utf-8"?>
<comments xmlns="http://schemas.openxmlformats.org/spreadsheetml/2006/main">
  <authors>
    <author>cwilcox</author>
    <author>Chris</author>
  </authors>
  <commentList>
    <comment ref="G4" authorId="0">
      <text>
        <r>
          <rPr>
            <b/>
            <sz val="8"/>
            <color indexed="81"/>
            <rFont val="Tahoma"/>
            <family val="2"/>
          </rPr>
          <t>cwilcox:</t>
        </r>
        <r>
          <rPr>
            <sz val="8"/>
            <color indexed="81"/>
            <rFont val="Tahoma"/>
            <family val="2"/>
          </rPr>
          <t xml:space="preserve">
$100 cash at RGC 19th August</t>
        </r>
      </text>
    </comment>
    <comment ref="AD4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Bahama Flyer = $360 profit 18th Sept 
+
$100 cash 17th September</t>
        </r>
      </text>
    </comment>
    <comment ref="AJ4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$120 from Melb Cup collect after paid him some cash</t>
        </r>
      </text>
    </comment>
    <comment ref="E5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$50 BPay 6th October
$10 towards quinella bet on 5th November</t>
        </r>
      </text>
    </comment>
    <comment ref="H5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$60 for bet 17th Dec (with more cash to come)
(didn't get it)</t>
        </r>
      </text>
    </comment>
    <comment ref="L5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$80 cash at RGC 7th Jan</t>
        </r>
      </text>
    </comment>
    <comment ref="O5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$60 paid out to Leon 11th feb</t>
        </r>
      </text>
    </comment>
    <comment ref="R5" authorId="0">
      <text>
        <r>
          <rPr>
            <b/>
            <sz val="8"/>
            <color indexed="81"/>
            <rFont val="Tahoma"/>
            <family val="2"/>
          </rPr>
          <t>cwilcox:</t>
        </r>
        <r>
          <rPr>
            <sz val="8"/>
            <color indexed="81"/>
            <rFont val="Tahoma"/>
            <family val="2"/>
          </rPr>
          <t xml:space="preserve">
$50 bet on 3rd March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cwilcox:</t>
        </r>
        <r>
          <rPr>
            <sz val="8"/>
            <color indexed="81"/>
            <rFont val="Tahoma"/>
            <family val="2"/>
          </rPr>
          <t xml:space="preserve">
$60 BPay to SportingBet 26.7.2011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>cwilcox:</t>
        </r>
        <r>
          <rPr>
            <sz val="8"/>
            <color indexed="81"/>
            <rFont val="Tahoma"/>
            <family val="2"/>
          </rPr>
          <t xml:space="preserve">
$120 transferred to Sportingbet ~ 18th July</t>
        </r>
      </text>
    </comment>
    <comment ref="M7" authorId="0">
      <text>
        <r>
          <rPr>
            <b/>
            <sz val="8"/>
            <color indexed="81"/>
            <rFont val="Tahoma"/>
            <family val="2"/>
          </rPr>
          <t>cwilcox:</t>
        </r>
        <r>
          <rPr>
            <sz val="8"/>
            <color indexed="81"/>
            <rFont val="Tahoma"/>
            <family val="2"/>
          </rPr>
          <t xml:space="preserve">
$100 transferred to tomwaterhouse.com ~ 23rd July
</t>
        </r>
      </text>
    </comment>
    <comment ref="Z7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$360 Bahama Flyer - $150 cash + $44 Panipique - $15 Balavan + $10 Multi = $249 on 18th September
&amp;
$10 cash 31st Dec</t>
        </r>
      </text>
    </comment>
    <comment ref="AC7" authorId="1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$50 cash from Darrens bet that i banked from wallet in error
+
$10 cash from putting Kieran's Multi on 14th Jan</t>
        </r>
      </text>
    </comment>
    <comment ref="AE7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$40 cash 3rd Feb</t>
        </r>
      </text>
    </comment>
    <comment ref="AH7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$60 cash 20th February</t>
        </r>
      </text>
    </comment>
    <comment ref="AI7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$20 cash 8th March</t>
        </r>
      </text>
    </comment>
    <comment ref="E8" authorId="0">
      <text>
        <r>
          <rPr>
            <b/>
            <sz val="8"/>
            <color indexed="81"/>
            <rFont val="Tahoma"/>
            <family val="2"/>
          </rPr>
          <t>cwilcox:</t>
        </r>
        <r>
          <rPr>
            <sz val="8"/>
            <color indexed="81"/>
            <rFont val="Tahoma"/>
            <family val="2"/>
          </rPr>
          <t xml:space="preserve">
BPay $60 ~ arrived 29.8.2011</t>
        </r>
      </text>
    </comment>
    <comment ref="J8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$100 BPay 29th September</t>
        </r>
      </text>
    </comment>
    <comment ref="K8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$20 cash at golf 15th Oct</t>
        </r>
      </text>
    </comment>
    <comment ref="N8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$50 BPay 25th Nov</t>
        </r>
      </text>
    </comment>
    <comment ref="Q8" authorId="1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8"/>
            <color indexed="81"/>
            <rFont val="Tahoma"/>
            <family val="2"/>
          </rPr>
          <t xml:space="preserve">
$60 bPay 22nd December</t>
        </r>
      </text>
    </comment>
    <comment ref="U8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$80 ~ $65 from Happy Hussy on Sat 31.12.2011 plus $15 from CW for Golf Cart</t>
        </r>
      </text>
    </comment>
    <comment ref="X8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$60 deposit to SB 3rd Feb 2012</t>
        </r>
      </text>
    </comment>
    <comment ref="AC8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$120 in deposits into SB on 2nd and 8th March - $10 ew on Rusambo on 25th Feb = $100</t>
        </r>
      </text>
    </comment>
    <comment ref="G9" authorId="0">
      <text>
        <r>
          <rPr>
            <b/>
            <sz val="8"/>
            <color indexed="81"/>
            <rFont val="Tahoma"/>
            <family val="2"/>
          </rPr>
          <t>cwilcox:</t>
        </r>
        <r>
          <rPr>
            <sz val="8"/>
            <color indexed="81"/>
            <rFont val="Tahoma"/>
            <family val="2"/>
          </rPr>
          <t xml:space="preserve">
$100 cash at Rich Golf Club ~ 16th July ~ 'Frosty' 40-1 at Doomben</t>
        </r>
      </text>
    </comment>
    <comment ref="L9" authorId="0">
      <text>
        <r>
          <rPr>
            <b/>
            <sz val="8"/>
            <color indexed="81"/>
            <rFont val="Tahoma"/>
            <family val="2"/>
          </rPr>
          <t>cwilcox:</t>
        </r>
        <r>
          <rPr>
            <sz val="8"/>
            <color indexed="81"/>
            <rFont val="Tahoma"/>
            <family val="2"/>
          </rPr>
          <t xml:space="preserve">
$100 cash at Rich Golf Club ~ 27th August</t>
        </r>
      </text>
    </comment>
    <comment ref="O9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$50 for placing Kierans bets on 10th Sept</t>
        </r>
      </text>
    </comment>
    <comment ref="P9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$20 for fixed double bet 24th September</t>
        </r>
      </text>
    </comment>
    <comment ref="S9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Put his own bets on for the 3rd Dec ~ $60</t>
        </r>
      </text>
    </comment>
    <comment ref="W9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$80 from trip to Mitty's 9th Dec. $50 cash for carton of beer. $20 cash for fuel. $10 cash from Werner</t>
        </r>
      </text>
    </comment>
    <comment ref="AB9" authorId="1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$100 cash 31st Dec</t>
        </r>
      </text>
    </comment>
    <comment ref="AG9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$100 cash at RGC 7th Jan</t>
        </r>
      </text>
    </comment>
    <comment ref="AI9" authorId="0">
      <text>
        <r>
          <rPr>
            <b/>
            <sz val="8"/>
            <color indexed="81"/>
            <rFont val="Tahoma"/>
            <family val="2"/>
          </rPr>
          <t>cwilcox:</t>
        </r>
        <r>
          <rPr>
            <sz val="8"/>
            <color indexed="81"/>
            <rFont val="Tahoma"/>
            <family val="2"/>
          </rPr>
          <t xml:space="preserve">
$40 for bets placed 4th Feb</t>
        </r>
      </text>
    </comment>
    <comment ref="AJ9" authorId="0">
      <text>
        <r>
          <rPr>
            <b/>
            <sz val="8"/>
            <color indexed="81"/>
            <rFont val="Tahoma"/>
            <charset val="1"/>
          </rPr>
          <t>cwilcox:</t>
        </r>
        <r>
          <rPr>
            <sz val="8"/>
            <color indexed="81"/>
            <rFont val="Tahoma"/>
            <charset val="1"/>
          </rPr>
          <t xml:space="preserve">
$30 putting bets on 11th Feb ($20) and 15th Oct ($10)</t>
        </r>
      </text>
    </comment>
  </commentList>
</comments>
</file>

<file path=xl/sharedStrings.xml><?xml version="1.0" encoding="utf-8"?>
<sst xmlns="http://schemas.openxmlformats.org/spreadsheetml/2006/main" count="621" uniqueCount="168">
  <si>
    <t>Name</t>
  </si>
  <si>
    <t>AMOUNT WON</t>
  </si>
  <si>
    <t>TOTAL</t>
  </si>
  <si>
    <t>Date</t>
  </si>
  <si>
    <t>Bank</t>
  </si>
  <si>
    <t>Result</t>
  </si>
  <si>
    <t>SHOULD HAVE</t>
  </si>
  <si>
    <t>Dividend</t>
  </si>
  <si>
    <t>Place</t>
  </si>
  <si>
    <t>PROFIT /LOSS</t>
  </si>
  <si>
    <t>Horse</t>
  </si>
  <si>
    <t>Tipster</t>
  </si>
  <si>
    <t>WILCOX</t>
  </si>
  <si>
    <t>CHRIS</t>
  </si>
  <si>
    <t>Chris</t>
  </si>
  <si>
    <t>GRAND TOTAL</t>
  </si>
  <si>
    <t>Bets</t>
  </si>
  <si>
    <t>Winners</t>
  </si>
  <si>
    <t>Placings</t>
  </si>
  <si>
    <t>Win %</t>
  </si>
  <si>
    <t>Place %</t>
  </si>
  <si>
    <t>Werner</t>
  </si>
  <si>
    <t>Leon</t>
  </si>
  <si>
    <t>Brett</t>
  </si>
  <si>
    <t>CROSBIE</t>
  </si>
  <si>
    <t>STUEY</t>
  </si>
  <si>
    <t>LEGGETT</t>
  </si>
  <si>
    <t>WERNER</t>
  </si>
  <si>
    <t>ADAMS</t>
  </si>
  <si>
    <t>BRETT</t>
  </si>
  <si>
    <t>DUREAU</t>
  </si>
  <si>
    <t>LEON</t>
  </si>
  <si>
    <t>P/P</t>
  </si>
  <si>
    <t>GOLFERS PUNTERS CLUB 2010 ~ 2011</t>
  </si>
  <si>
    <t>FLANAGAN</t>
  </si>
  <si>
    <t>KIERAN</t>
  </si>
  <si>
    <t>Kieran</t>
  </si>
  <si>
    <t>X</t>
  </si>
  <si>
    <t>Stuey</t>
  </si>
  <si>
    <t>PUNTER'S CLUB TOTAL</t>
  </si>
  <si>
    <t>WEEKS OWED</t>
  </si>
  <si>
    <t>CASH</t>
  </si>
  <si>
    <t>TAB BALANCE</t>
  </si>
  <si>
    <t>~~~~~~~~~~~~~~~~~~~~~~~~~~~~~~~~~~~~~~~~~~</t>
  </si>
  <si>
    <t>SPORTINGBET</t>
  </si>
  <si>
    <t>GOLFERS PUNTERS CLUB 2011 ~ 2012</t>
  </si>
  <si>
    <t>tomwaterhouse.com</t>
  </si>
  <si>
    <t>15 RANCHERO  15 PINK POWER  15 BEG  15 DUNROSSIL</t>
  </si>
  <si>
    <t>11th* 5th 11th* 4th</t>
  </si>
  <si>
    <t>23rd July</t>
  </si>
  <si>
    <t>2nd 1st 3rd</t>
  </si>
  <si>
    <t>30th July</t>
  </si>
  <si>
    <t>Collects</t>
  </si>
  <si>
    <t>%</t>
  </si>
  <si>
    <t>30 AERONAUTICAL  10x10 BEDLUM  10 Tri 1.6.9.</t>
  </si>
  <si>
    <t>1st 5th Nope</t>
  </si>
  <si>
    <t>6th August</t>
  </si>
  <si>
    <t>20 GRAND IMPRESSION  20 METONYMY  20 THE LONG ROAD</t>
  </si>
  <si>
    <t>8th 2nd 7th</t>
  </si>
  <si>
    <t>13th August</t>
  </si>
  <si>
    <t>20 CRABS  20 WINTER KING  20 DUSTY STAR</t>
  </si>
  <si>
    <t>3rd 2nd 5th</t>
  </si>
  <si>
    <t>20th August</t>
  </si>
  <si>
    <t>15 HOLLLYWEIRD  15 SHAMROCKER  15 PANIPIQUE  15 VITREOUS</t>
  </si>
  <si>
    <t>6th 8th 5th 2nd</t>
  </si>
  <si>
    <t>10x10 BRUNGLE CRY  20 STARTSMEUP  20 OBSIDIAN DRAGON</t>
  </si>
  <si>
    <t>27th August</t>
  </si>
  <si>
    <t>10 Multi  20 DECISION TIME  15 PARABLES  15 MY KINGDOM OF FIFE</t>
  </si>
  <si>
    <t>Nope 1st 3rd 2nd</t>
  </si>
  <si>
    <t>3rd September</t>
  </si>
  <si>
    <t>1/2</t>
  </si>
  <si>
    <t>10 Multi  15 RUSSIAN JAR  15 STATE GRADE  20 LAMASERY</t>
  </si>
  <si>
    <t>Nope 4th 3rd 1st</t>
  </si>
  <si>
    <t>10th September</t>
  </si>
  <si>
    <t>WINNINGS</t>
  </si>
  <si>
    <t>10 Multi  25 CELEBRITY GIRL  25 DECISION TIME</t>
  </si>
  <si>
    <t>Nope 4th 5th</t>
  </si>
  <si>
    <t>17th September</t>
  </si>
  <si>
    <t>20 Fixed Double SOMEPIN ANYPIN &amp; SMART MISSILE  20 SCREEN  20 STOLE</t>
  </si>
  <si>
    <t>Nope 1st 10th</t>
  </si>
  <si>
    <t>24th September</t>
  </si>
  <si>
    <t>10 LORD DUVEEN  20 FORETELLER  20 CRAFTY IRNA  10 ABSOLUTELY</t>
  </si>
  <si>
    <t>4th 7th 10th 6th</t>
  </si>
  <si>
    <t>1st October</t>
  </si>
  <si>
    <t>20 SHEWAN  20 PARRIWI  20 TOO DEADLY</t>
  </si>
  <si>
    <t>1st 6th 5th</t>
  </si>
  <si>
    <t>8th October</t>
  </si>
  <si>
    <t>15 PINWHEEL  15 COMBAT KITTY  15 RIVA DE LAGO  15 ADROITLY</t>
  </si>
  <si>
    <t>3rd 2nd 1st 2nd</t>
  </si>
  <si>
    <t>15th October</t>
  </si>
  <si>
    <t>(362)</t>
  </si>
  <si>
    <t>15 TORAH  15 HARD LIQUOR  15 EREWHON  15 VINTEDGE</t>
  </si>
  <si>
    <t>1st 4th 4th 3rd</t>
  </si>
  <si>
    <t>22nd October</t>
  </si>
  <si>
    <t>(422)</t>
  </si>
  <si>
    <t>15 LATIN NEWS  15 INDUNA  15 TEMPLE OF BOOM  15 LAUNAY</t>
  </si>
  <si>
    <t>2nd 2nd 3rd 6th</t>
  </si>
  <si>
    <t>50 WALL STREET 10 Quin WALL STREET &amp; SECRET ADMIRER</t>
  </si>
  <si>
    <t>6th Nope</t>
  </si>
  <si>
    <t>5th November</t>
  </si>
  <si>
    <t>(372)</t>
  </si>
  <si>
    <t>20 ANISE  20 NINE TALES  20 LEGSMAN</t>
  </si>
  <si>
    <t>5th 8th 5th</t>
  </si>
  <si>
    <t>12th November</t>
  </si>
  <si>
    <t>(352)</t>
  </si>
  <si>
    <t>15 PALMERO  15 MISS KEEPSAKE  15 NUPTSE  15 AVIENUS</t>
  </si>
  <si>
    <t>2nd 5th 4th 10th</t>
  </si>
  <si>
    <t>19th November</t>
  </si>
  <si>
    <t>10 FULL PEAL  15 BUBBA WATSON  25 IM THEMIGHTYQUINN  10 MULTI</t>
  </si>
  <si>
    <t>1st Nope 3rd Nope</t>
  </si>
  <si>
    <t>26th November</t>
  </si>
  <si>
    <t>25x25 MY COOKIE MONSTER  10 DBLE AVIONICS &amp; SHADOWFAX</t>
  </si>
  <si>
    <t>9th Nope</t>
  </si>
  <si>
    <t>3rd December</t>
  </si>
  <si>
    <t>15 HAPPY HUSSY  15 SKY RAIDER  15 LATIN NEWS  15 STAR SALUTE</t>
  </si>
  <si>
    <t>2nd 5th 2nd 5th</t>
  </si>
  <si>
    <t>10th December</t>
  </si>
  <si>
    <t>(292)</t>
  </si>
  <si>
    <t>15 SHADOWFAX  15 RIGHT FONG  15 LADY LA DOUCE</t>
  </si>
  <si>
    <t>12th 6th 2nd</t>
  </si>
  <si>
    <t>17th December</t>
  </si>
  <si>
    <t>15 GATECRUSHER  15 PYSCHOLOGIST  15 ALPHA PROXIMA 15 PRIZUM</t>
  </si>
  <si>
    <t>1st 1st 1st 3rd</t>
  </si>
  <si>
    <t>15 DRIEFONTEIN  15 NEW DAY RISING 15 TROPICANA GIRL 15 MURDOCHS JOY</t>
  </si>
  <si>
    <t>(262)</t>
  </si>
  <si>
    <t>20 DAYITA  20 VALEDICTORIAN  20 LA REMLAP</t>
  </si>
  <si>
    <t>7th 2nd 3rd</t>
  </si>
  <si>
    <t>7th January</t>
  </si>
  <si>
    <t>31st December</t>
  </si>
  <si>
    <t>8th 4th 7th 3rd</t>
  </si>
  <si>
    <t>10 Multi  10 PLEASURE OR PAIN  10 NUPTSE  10 KEY WEST  10 HAPPY HUSSY  10 SATCH</t>
  </si>
  <si>
    <t>Nope 3rd 3rd 1st 3rd 4th</t>
  </si>
  <si>
    <t>14th January</t>
  </si>
  <si>
    <t>(267)</t>
  </si>
  <si>
    <t xml:space="preserve">10 MULTI  10 SHOW DIVA  10 STAR OF GISELLE  15 THE OWL  10 Quin THE OWL/SINGLE  5 TREBLE CAVALRY ROSE, THE OWL, KEY WEST  </t>
  </si>
  <si>
    <t>Nope 12th 9th 11th Nope Nope</t>
  </si>
  <si>
    <t>21st January</t>
  </si>
  <si>
    <t>(217)</t>
  </si>
  <si>
    <t>30 SKATING ON THIN ICE  30 SKATEBOARD</t>
  </si>
  <si>
    <t>9th 1st</t>
  </si>
  <si>
    <t>28th January</t>
  </si>
  <si>
    <t xml:space="preserve">10x10 RUSTY HUNTER  20 PARTHIAN  20 ROYAL MAIL &amp; PARTHIAN Dble </t>
  </si>
  <si>
    <t>6th, 1st, Nope</t>
  </si>
  <si>
    <t>(337)</t>
  </si>
  <si>
    <t>10 MALASUN  20 RADAR  10 ADAMANTIUM  10 DBLE RADAR/ADAMANTIUM  10 BOX TRI</t>
  </si>
  <si>
    <t>6th 8th 3rd Nope Nope</t>
  </si>
  <si>
    <t>30 week(s) @ $40 p/w</t>
  </si>
  <si>
    <t>4th February</t>
  </si>
  <si>
    <t>11th February</t>
  </si>
  <si>
    <t>18th February</t>
  </si>
  <si>
    <t>(323)</t>
  </si>
  <si>
    <t>10 PLANETARIUM  10 TYCOON'S HEART  10x10 SALADE  10 AGRIPPA</t>
  </si>
  <si>
    <t>4th 1st 6th 3rd</t>
  </si>
  <si>
    <t>30 LASER HAWK  20 DYSTOPIA</t>
  </si>
  <si>
    <t>1st 1st</t>
  </si>
  <si>
    <t>25th February</t>
  </si>
  <si>
    <t>TMM</t>
  </si>
  <si>
    <t>20 RED COLOSSUS  10 SABRAGE  20 ENCHANTING WATERS</t>
  </si>
  <si>
    <t>11th 6th 1st</t>
  </si>
  <si>
    <t>3rd March</t>
  </si>
  <si>
    <t>(268)</t>
  </si>
  <si>
    <t xml:space="preserve">Stuey </t>
  </si>
  <si>
    <t>win 3rd March</t>
  </si>
  <si>
    <t>pending into SB 8th March</t>
  </si>
  <si>
    <t>15 JIMANDO  15 GREEN MOON  20 EPIRB</t>
  </si>
  <si>
    <t>6th 1st 8th</t>
  </si>
  <si>
    <t>4 week(s) @ $50 p/w</t>
  </si>
  <si>
    <t>10th March</t>
  </si>
</sst>
</file>

<file path=xl/styles.xml><?xml version="1.0" encoding="utf-8"?>
<styleSheet xmlns="http://schemas.openxmlformats.org/spreadsheetml/2006/main">
  <numFmts count="7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[$$-C09]* #,##0.00_-;\-[$$-C09]* #,##0.00_-;_-[$$-C09]* &quot;-&quot;??_-;_-@_-"/>
    <numFmt numFmtId="165" formatCode="_-[$$-C09]* #,##0_-;\-[$$-C09]* #,##0_-;_-[$$-C09]* &quot;-&quot;??_-;_-@_-"/>
    <numFmt numFmtId="166" formatCode="&quot;$&quot;#,##0"/>
  </numFmts>
  <fonts count="33">
    <font>
      <sz val="10"/>
      <name val="Arial"/>
    </font>
    <font>
      <sz val="10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b/>
      <i/>
      <u/>
      <sz val="16"/>
      <name val="Comic Sans MS"/>
      <family val="4"/>
    </font>
    <font>
      <b/>
      <sz val="12"/>
      <name val="Comic Sans MS"/>
      <family val="4"/>
    </font>
    <font>
      <b/>
      <u/>
      <sz val="20"/>
      <name val="Comic Sans MS"/>
      <family val="4"/>
    </font>
    <font>
      <sz val="10"/>
      <color indexed="10"/>
      <name val="Comic Sans MS"/>
      <family val="4"/>
    </font>
    <font>
      <sz val="8"/>
      <color indexed="8"/>
      <name val="Trebuchet MS"/>
      <family val="2"/>
    </font>
    <font>
      <b/>
      <i/>
      <u/>
      <sz val="18"/>
      <name val="Comic Sans MS"/>
      <family val="4"/>
    </font>
    <font>
      <b/>
      <u/>
      <sz val="16"/>
      <color indexed="12"/>
      <name val="Comic Sans MS"/>
      <family val="4"/>
    </font>
    <font>
      <sz val="8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Comic Sans MS"/>
      <family val="4"/>
    </font>
    <font>
      <b/>
      <sz val="14"/>
      <name val="Comic Sans MS"/>
      <family val="4"/>
    </font>
    <font>
      <b/>
      <sz val="10"/>
      <color rgb="FFFF0000"/>
      <name val="Comic Sans MS"/>
      <family val="4"/>
    </font>
    <font>
      <b/>
      <i/>
      <u/>
      <sz val="24"/>
      <name val="Comic Sans MS"/>
      <family val="4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Comic Sans MS"/>
      <family val="4"/>
    </font>
    <font>
      <b/>
      <sz val="12"/>
      <color rgb="FFFF0000"/>
      <name val="Comic Sans MS"/>
      <family val="4"/>
    </font>
    <font>
      <u/>
      <sz val="12"/>
      <name val="Comic Sans MS"/>
      <family val="4"/>
    </font>
    <font>
      <sz val="8.1999999999999993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u/>
      <sz val="16"/>
      <name val="Comic Sans MS"/>
      <family val="4"/>
    </font>
    <font>
      <sz val="12"/>
      <color rgb="FFFF0000"/>
      <name val="Comic Sans MS"/>
      <family val="4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4" fillId="0" borderId="0" xfId="0" applyFont="1" applyAlignment="1">
      <alignment horizontal="left" vertical="center"/>
    </xf>
    <xf numFmtId="0" fontId="2" fillId="0" borderId="0" xfId="0" applyFont="1" applyFill="1"/>
    <xf numFmtId="0" fontId="2" fillId="0" borderId="1" xfId="0" applyFont="1" applyBorder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textRotation="90"/>
    </xf>
    <xf numFmtId="0" fontId="3" fillId="0" borderId="1" xfId="0" applyFont="1" applyFill="1" applyBorder="1" applyAlignment="1">
      <alignment horizontal="center"/>
    </xf>
    <xf numFmtId="44" fontId="2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44" fontId="2" fillId="0" borderId="0" xfId="1" applyFont="1" applyAlignment="1">
      <alignment horizontal="center"/>
    </xf>
    <xf numFmtId="1" fontId="3" fillId="0" borderId="0" xfId="0" applyNumberFormat="1" applyFont="1" applyAlignment="1">
      <alignment horizontal="center"/>
    </xf>
    <xf numFmtId="16" fontId="3" fillId="0" borderId="0" xfId="0" applyNumberFormat="1" applyFont="1" applyAlignment="1">
      <alignment horizontal="center" textRotation="90"/>
    </xf>
    <xf numFmtId="0" fontId="8" fillId="0" borderId="0" xfId="0" applyFont="1"/>
    <xf numFmtId="0" fontId="9" fillId="0" borderId="0" xfId="0" applyFont="1" applyAlignment="1">
      <alignment horizontal="left"/>
    </xf>
    <xf numFmtId="0" fontId="3" fillId="0" borderId="0" xfId="1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2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8" fillId="0" borderId="0" xfId="1" applyNumberFormat="1" applyFont="1" applyAlignment="1">
      <alignment horizontal="center"/>
    </xf>
    <xf numFmtId="0" fontId="0" fillId="0" borderId="1" xfId="0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16" fontId="2" fillId="0" borderId="0" xfId="0" applyNumberFormat="1" applyFont="1" applyAlignment="1">
      <alignment vertical="center"/>
    </xf>
    <xf numFmtId="6" fontId="2" fillId="0" borderId="0" xfId="0" applyNumberFormat="1" applyFont="1" applyAlignment="1">
      <alignment vertical="center"/>
    </xf>
    <xf numFmtId="8" fontId="2" fillId="0" borderId="0" xfId="0" applyNumberFormat="1" applyFont="1" applyAlignment="1">
      <alignment vertical="center"/>
    </xf>
    <xf numFmtId="0" fontId="18" fillId="0" borderId="0" xfId="0" applyFont="1"/>
    <xf numFmtId="16" fontId="3" fillId="0" borderId="0" xfId="0" applyNumberFormat="1" applyFont="1" applyFill="1" applyAlignment="1">
      <alignment horizontal="center" textRotation="90"/>
    </xf>
    <xf numFmtId="1" fontId="3" fillId="0" borderId="0" xfId="0" applyNumberFormat="1" applyFont="1" applyFill="1" applyAlignment="1">
      <alignment horizontal="center"/>
    </xf>
    <xf numFmtId="0" fontId="18" fillId="0" borderId="0" xfId="1" applyNumberFormat="1" applyFont="1" applyFill="1" applyAlignment="1">
      <alignment horizontal="center"/>
    </xf>
    <xf numFmtId="16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6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44" fontId="3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2" fillId="0" borderId="0" xfId="0" applyFont="1"/>
    <xf numFmtId="0" fontId="24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5" fontId="22" fillId="0" borderId="0" xfId="0" applyNumberFormat="1" applyFont="1" applyAlignment="1">
      <alignment horizontal="center" vertical="center"/>
    </xf>
    <xf numFmtId="5" fontId="22" fillId="0" borderId="1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center"/>
    </xf>
    <xf numFmtId="44" fontId="0" fillId="0" borderId="0" xfId="1" applyNumberFormat="1" applyFont="1" applyAlignment="1">
      <alignment vertical="center"/>
    </xf>
    <xf numFmtId="44" fontId="0" fillId="0" borderId="1" xfId="1" applyNumberFormat="1" applyFont="1" applyBorder="1" applyAlignment="1">
      <alignment vertical="center"/>
    </xf>
    <xf numFmtId="44" fontId="12" fillId="0" borderId="0" xfId="1" applyNumberFormat="1" applyFont="1" applyAlignment="1">
      <alignment vertical="center"/>
    </xf>
    <xf numFmtId="44" fontId="12" fillId="0" borderId="1" xfId="1" applyNumberFormat="1" applyFont="1" applyBorder="1" applyAlignment="1">
      <alignment vertical="center"/>
    </xf>
    <xf numFmtId="44" fontId="0" fillId="0" borderId="0" xfId="1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166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/>
    <xf numFmtId="5" fontId="2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25" fillId="0" borderId="0" xfId="0" applyFont="1"/>
    <xf numFmtId="166" fontId="2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6" fontId="22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textRotation="90"/>
    </xf>
    <xf numFmtId="49" fontId="23" fillId="0" borderId="0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6" fontId="29" fillId="0" borderId="0" xfId="0" applyNumberFormat="1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/>
    </xf>
    <xf numFmtId="6" fontId="23" fillId="0" borderId="0" xfId="0" applyNumberFormat="1" applyFont="1" applyBorder="1" applyAlignment="1">
      <alignment horizontal="center" vertical="center"/>
    </xf>
    <xf numFmtId="0" fontId="1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/>
            </a:pPr>
            <a:r>
              <a:rPr lang="en-AU"/>
              <a:t>Progress</a:t>
            </a:r>
            <a:r>
              <a:rPr lang="en-AU" baseline="0"/>
              <a:t> Chart</a:t>
            </a:r>
            <a:endParaRPr lang="en-AU"/>
          </a:p>
        </c:rich>
      </c:tx>
      <c:layout/>
    </c:title>
    <c:plotArea>
      <c:layout>
        <c:manualLayout>
          <c:layoutTarget val="inner"/>
          <c:xMode val="edge"/>
          <c:yMode val="edge"/>
          <c:x val="0.16240266963292546"/>
          <c:y val="0.12459026366408379"/>
          <c:w val="0.64293659621803934"/>
          <c:h val="0.65901692096000952"/>
        </c:manualLayout>
      </c:layout>
      <c:lineChart>
        <c:grouping val="standard"/>
        <c:ser>
          <c:idx val="0"/>
          <c:order val="0"/>
          <c:tx>
            <c:v>Winnings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'Weekly Bets'!$A$3:$A$49</c:f>
              <c:numCache>
                <c:formatCode>d\-mmm</c:formatCode>
                <c:ptCount val="47"/>
                <c:pt idx="0">
                  <c:v>40747</c:v>
                </c:pt>
                <c:pt idx="1">
                  <c:v>40754</c:v>
                </c:pt>
                <c:pt idx="2">
                  <c:v>40761</c:v>
                </c:pt>
                <c:pt idx="3">
                  <c:v>40768</c:v>
                </c:pt>
                <c:pt idx="4">
                  <c:v>40775</c:v>
                </c:pt>
                <c:pt idx="5">
                  <c:v>40782</c:v>
                </c:pt>
                <c:pt idx="6">
                  <c:v>40789</c:v>
                </c:pt>
                <c:pt idx="7">
                  <c:v>40796</c:v>
                </c:pt>
                <c:pt idx="8">
                  <c:v>40803</c:v>
                </c:pt>
                <c:pt idx="9">
                  <c:v>40810</c:v>
                </c:pt>
                <c:pt idx="10">
                  <c:v>40817</c:v>
                </c:pt>
                <c:pt idx="11">
                  <c:v>40824</c:v>
                </c:pt>
                <c:pt idx="12">
                  <c:v>40831</c:v>
                </c:pt>
                <c:pt idx="13">
                  <c:v>40838</c:v>
                </c:pt>
                <c:pt idx="14">
                  <c:v>40845</c:v>
                </c:pt>
                <c:pt idx="15">
                  <c:v>40852</c:v>
                </c:pt>
                <c:pt idx="16">
                  <c:v>40859</c:v>
                </c:pt>
                <c:pt idx="17">
                  <c:v>40866</c:v>
                </c:pt>
                <c:pt idx="18">
                  <c:v>40873</c:v>
                </c:pt>
                <c:pt idx="19">
                  <c:v>40880</c:v>
                </c:pt>
                <c:pt idx="20">
                  <c:v>40887</c:v>
                </c:pt>
                <c:pt idx="21">
                  <c:v>40894</c:v>
                </c:pt>
                <c:pt idx="22">
                  <c:v>40903</c:v>
                </c:pt>
                <c:pt idx="23">
                  <c:v>40908</c:v>
                </c:pt>
                <c:pt idx="24">
                  <c:v>40550</c:v>
                </c:pt>
                <c:pt idx="25">
                  <c:v>40557</c:v>
                </c:pt>
                <c:pt idx="26">
                  <c:v>40564</c:v>
                </c:pt>
                <c:pt idx="27">
                  <c:v>40571</c:v>
                </c:pt>
                <c:pt idx="28">
                  <c:v>40578</c:v>
                </c:pt>
                <c:pt idx="29">
                  <c:v>40585</c:v>
                </c:pt>
                <c:pt idx="30">
                  <c:v>40592</c:v>
                </c:pt>
                <c:pt idx="31">
                  <c:v>40599</c:v>
                </c:pt>
                <c:pt idx="32">
                  <c:v>40605</c:v>
                </c:pt>
                <c:pt idx="33">
                  <c:v>40612</c:v>
                </c:pt>
                <c:pt idx="34">
                  <c:v>40619</c:v>
                </c:pt>
                <c:pt idx="35">
                  <c:v>40626</c:v>
                </c:pt>
                <c:pt idx="36">
                  <c:v>40633</c:v>
                </c:pt>
                <c:pt idx="37">
                  <c:v>40640</c:v>
                </c:pt>
                <c:pt idx="38">
                  <c:v>40647</c:v>
                </c:pt>
                <c:pt idx="39">
                  <c:v>40654</c:v>
                </c:pt>
                <c:pt idx="40">
                  <c:v>40661</c:v>
                </c:pt>
                <c:pt idx="41">
                  <c:v>40668</c:v>
                </c:pt>
                <c:pt idx="42">
                  <c:v>40675</c:v>
                </c:pt>
                <c:pt idx="43">
                  <c:v>40682</c:v>
                </c:pt>
                <c:pt idx="44">
                  <c:v>40689</c:v>
                </c:pt>
                <c:pt idx="45">
                  <c:v>40696</c:v>
                </c:pt>
                <c:pt idx="46">
                  <c:v>40703</c:v>
                </c:pt>
              </c:numCache>
            </c:numRef>
          </c:cat>
          <c:val>
            <c:numRef>
              <c:f>'Weekly Bets'!$G$3:$G$49</c:f>
              <c:numCache>
                <c:formatCode>_-[$$-C09]* #,##0_-;\-[$$-C09]* #,##0_-;_-[$$-C09]* "-"??_-;_-@_-</c:formatCode>
                <c:ptCount val="47"/>
                <c:pt idx="0">
                  <c:v>40</c:v>
                </c:pt>
                <c:pt idx="1">
                  <c:v>184</c:v>
                </c:pt>
                <c:pt idx="2">
                  <c:v>425</c:v>
                </c:pt>
                <c:pt idx="3">
                  <c:v>465</c:v>
                </c:pt>
                <c:pt idx="4">
                  <c:v>505</c:v>
                </c:pt>
                <c:pt idx="5">
                  <c:v>545</c:v>
                </c:pt>
                <c:pt idx="6">
                  <c:v>681</c:v>
                </c:pt>
                <c:pt idx="7">
                  <c:v>903</c:v>
                </c:pt>
                <c:pt idx="8">
                  <c:v>943</c:v>
                </c:pt>
                <c:pt idx="9">
                  <c:v>1387</c:v>
                </c:pt>
                <c:pt idx="10">
                  <c:v>1427</c:v>
                </c:pt>
                <c:pt idx="11">
                  <c:v>1549</c:v>
                </c:pt>
                <c:pt idx="12">
                  <c:v>1671.5</c:v>
                </c:pt>
                <c:pt idx="13">
                  <c:v>1831.5</c:v>
                </c:pt>
                <c:pt idx="14">
                  <c:v>1871.5</c:v>
                </c:pt>
                <c:pt idx="15">
                  <c:v>1911.5</c:v>
                </c:pt>
                <c:pt idx="16">
                  <c:v>1951.5</c:v>
                </c:pt>
                <c:pt idx="17">
                  <c:v>1991.5</c:v>
                </c:pt>
                <c:pt idx="18">
                  <c:v>2068.5</c:v>
                </c:pt>
                <c:pt idx="19">
                  <c:v>2108.5</c:v>
                </c:pt>
                <c:pt idx="20">
                  <c:v>2148.5</c:v>
                </c:pt>
                <c:pt idx="21">
                  <c:v>2188.5</c:v>
                </c:pt>
                <c:pt idx="22">
                  <c:v>2228.5</c:v>
                </c:pt>
                <c:pt idx="23">
                  <c:v>2459</c:v>
                </c:pt>
                <c:pt idx="24">
                  <c:v>2499</c:v>
                </c:pt>
                <c:pt idx="25">
                  <c:v>2604</c:v>
                </c:pt>
                <c:pt idx="26">
                  <c:v>2644</c:v>
                </c:pt>
                <c:pt idx="27">
                  <c:v>2984</c:v>
                </c:pt>
                <c:pt idx="28">
                  <c:v>3164</c:v>
                </c:pt>
                <c:pt idx="29">
                  <c:v>3204</c:v>
                </c:pt>
                <c:pt idx="30">
                  <c:v>3280</c:v>
                </c:pt>
                <c:pt idx="31">
                  <c:v>3484</c:v>
                </c:pt>
                <c:pt idx="32">
                  <c:v>3600</c:v>
                </c:pt>
                <c:pt idx="33">
                  <c:v>3821</c:v>
                </c:pt>
                <c:pt idx="34">
                  <c:v>3871</c:v>
                </c:pt>
                <c:pt idx="35">
                  <c:v>3921</c:v>
                </c:pt>
                <c:pt idx="36">
                  <c:v>3971</c:v>
                </c:pt>
                <c:pt idx="37">
                  <c:v>4021</c:v>
                </c:pt>
                <c:pt idx="38">
                  <c:v>4071</c:v>
                </c:pt>
                <c:pt idx="39">
                  <c:v>4121</c:v>
                </c:pt>
                <c:pt idx="40">
                  <c:v>4171</c:v>
                </c:pt>
                <c:pt idx="41">
                  <c:v>4221</c:v>
                </c:pt>
                <c:pt idx="42">
                  <c:v>4271</c:v>
                </c:pt>
                <c:pt idx="43">
                  <c:v>4321</c:v>
                </c:pt>
                <c:pt idx="44">
                  <c:v>4371</c:v>
                </c:pt>
                <c:pt idx="45">
                  <c:v>4421</c:v>
                </c:pt>
                <c:pt idx="46">
                  <c:v>4471</c:v>
                </c:pt>
              </c:numCache>
            </c:numRef>
          </c:val>
        </c:ser>
        <c:marker val="1"/>
        <c:axId val="124045184"/>
        <c:axId val="124659200"/>
      </c:lineChart>
      <c:catAx>
        <c:axId val="124045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50" b="1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en-AU"/>
                  <a:t>Date</a:t>
                </a:r>
              </a:p>
            </c:rich>
          </c:tx>
          <c:layout>
            <c:manualLayout>
              <c:xMode val="edge"/>
              <c:yMode val="edge"/>
              <c:x val="0.44716351501668522"/>
              <c:y val="0.8868859343401968"/>
            </c:manualLayout>
          </c:layout>
          <c:spPr>
            <a:noFill/>
            <a:ln w="25400">
              <a:noFill/>
            </a:ln>
          </c:spPr>
        </c:title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80"/>
                </a:solidFill>
                <a:latin typeface="Comic Sans MS"/>
                <a:ea typeface="Comic Sans MS"/>
                <a:cs typeface="Comic Sans MS"/>
              </a:defRPr>
            </a:pPr>
            <a:endParaRPr lang="en-US"/>
          </a:p>
        </c:txPr>
        <c:crossAx val="124659200"/>
        <c:crosses val="autoZero"/>
        <c:lblAlgn val="ctr"/>
        <c:lblOffset val="100"/>
        <c:tickLblSkip val="4"/>
        <c:tickMarkSkip val="1"/>
      </c:catAx>
      <c:valAx>
        <c:axId val="124659200"/>
        <c:scaling>
          <c:orientation val="minMax"/>
          <c:max val="6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50" b="1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en-AU"/>
                  <a:t>Winnings</a:t>
                </a:r>
              </a:p>
            </c:rich>
          </c:tx>
          <c:layout>
            <c:manualLayout>
              <c:xMode val="edge"/>
              <c:yMode val="edge"/>
              <c:x val="1.3718946978123255E-2"/>
              <c:y val="0.34043750268921302"/>
            </c:manualLayout>
          </c:layout>
          <c:spPr>
            <a:noFill/>
            <a:ln w="25400">
              <a:noFill/>
            </a:ln>
          </c:spPr>
        </c:title>
        <c:numFmt formatCode="_-[$$-C09]* #,##0_-;\-[$$-C09]* #,##0_-;_-[$$-C09]* &quot;-&quot;??_-;_-@_-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80"/>
                </a:solidFill>
                <a:latin typeface="Comic Sans MS"/>
                <a:ea typeface="Comic Sans MS"/>
                <a:cs typeface="Comic Sans MS"/>
              </a:defRPr>
            </a:pPr>
            <a:endParaRPr lang="en-US"/>
          </a:p>
        </c:txPr>
        <c:crossAx val="124045184"/>
        <c:crosses val="autoZero"/>
        <c:crossBetween val="between"/>
        <c:majorUnit val="500"/>
        <c:minorUnit val="500"/>
      </c:valAx>
      <c:spPr>
        <a:gradFill rotWithShape="0">
          <a:gsLst>
            <a:gs pos="0">
              <a:srgbClr val="FFFF99"/>
            </a:gs>
            <a:gs pos="100000">
              <a:srgbClr val="FFFF9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1423804226920005"/>
          <c:y val="0.37377083602255623"/>
          <c:w val="0.14001850992207734"/>
          <c:h val="0.15927507422227971"/>
        </c:manualLayout>
      </c:layout>
      <c:spPr>
        <a:gradFill rotWithShape="0">
          <a:gsLst>
            <a:gs pos="0">
              <a:srgbClr val="FFFFCC"/>
            </a:gs>
            <a:gs pos="100000">
              <a:srgbClr val="FFFFCC">
                <a:gamma/>
                <a:shade val="4627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en-US"/>
        </a:p>
      </c:txPr>
    </c:legend>
    <c:plotVisOnly val="1"/>
    <c:dispBlanksAs val="gap"/>
  </c:chart>
  <c:spPr>
    <a:gradFill rotWithShape="0">
      <a:gsLst>
        <a:gs pos="0">
          <a:srgbClr val="00FFFF"/>
        </a:gs>
        <a:gs pos="50000">
          <a:srgbClr val="00FFFF">
            <a:gamma/>
            <a:shade val="46275"/>
            <a:invGamma/>
          </a:srgbClr>
        </a:gs>
        <a:gs pos="100000">
          <a:srgbClr val="00FFFF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850" b="1" i="0" u="none" strike="noStrike" baseline="0">
          <a:solidFill>
            <a:srgbClr val="000000"/>
          </a:solidFill>
          <a:latin typeface="Comic Sans MS"/>
          <a:ea typeface="Comic Sans MS"/>
          <a:cs typeface="Comic Sans MS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2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Individual Contributions</a:t>
            </a:r>
          </a:p>
        </c:rich>
      </c:tx>
      <c:layout>
        <c:manualLayout>
          <c:xMode val="edge"/>
          <c:yMode val="edge"/>
          <c:x val="0.31731855305798218"/>
          <c:y val="2.78232405891998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43024257498967"/>
          <c:y val="0.17184942716857621"/>
          <c:w val="0.81117362690600281"/>
          <c:h val="0.61538461538461564"/>
        </c:manualLayout>
      </c:layout>
      <c:bar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FF0000">
                    <a:gamma/>
                    <a:shade val="46275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'Individual Stats'!$Q$7:$Q$12</c:f>
              <c:strCache>
                <c:ptCount val="5"/>
                <c:pt idx="0">
                  <c:v>Brett</c:v>
                </c:pt>
                <c:pt idx="1">
                  <c:v>Stuey</c:v>
                </c:pt>
                <c:pt idx="2">
                  <c:v>Chris</c:v>
                </c:pt>
                <c:pt idx="3">
                  <c:v>Kieran</c:v>
                </c:pt>
                <c:pt idx="4">
                  <c:v>Werner</c:v>
                </c:pt>
              </c:strCache>
            </c:strRef>
          </c:cat>
          <c:val>
            <c:numRef>
              <c:f>'Individual Stats'!$R$7:$R$12</c:f>
              <c:numCache>
                <c:formatCode>_-"$"* #,##0.00_-;\-"$"* #,##0.00_-;_-"$"* "-"??_-;_-@_-</c:formatCode>
                <c:ptCount val="5"/>
                <c:pt idx="0">
                  <c:v>310.5</c:v>
                </c:pt>
                <c:pt idx="1">
                  <c:v>696</c:v>
                </c:pt>
                <c:pt idx="2">
                  <c:v>190.5</c:v>
                </c:pt>
                <c:pt idx="3">
                  <c:v>380</c:v>
                </c:pt>
                <c:pt idx="4">
                  <c:v>844</c:v>
                </c:pt>
              </c:numCache>
            </c:numRef>
          </c:val>
        </c:ser>
        <c:dLbls>
          <c:showVal val="1"/>
        </c:dLbls>
        <c:axId val="124896384"/>
        <c:axId val="124858368"/>
      </c:barChart>
      <c:catAx>
        <c:axId val="124896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-2700000" vert="horz"/>
          <a:lstStyle/>
          <a:p>
            <a:pPr>
              <a:defRPr sz="1850" b="0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858368"/>
        <c:crosses val="autoZero"/>
        <c:auto val="1"/>
        <c:lblAlgn val="ctr"/>
        <c:lblOffset val="100"/>
        <c:tickLblSkip val="1"/>
        <c:tickMarkSkip val="1"/>
      </c:catAx>
      <c:valAx>
        <c:axId val="124858368"/>
        <c:scaling>
          <c:orientation val="minMax"/>
          <c:max val="9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&quot;$&quot;* #,##0.00_-;\-&quot;$&quot;* #,##0.00_-;_-&quot;$&quot;* &quot;-&quot;??_-;_-@_-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896384"/>
        <c:crosses val="autoZero"/>
        <c:crossBetween val="between"/>
      </c:valAx>
      <c:spPr>
        <a:gradFill rotWithShape="0">
          <a:gsLst>
            <a:gs pos="0">
              <a:srgbClr val="FFFF99">
                <a:gamma/>
                <a:shade val="46275"/>
                <a:invGamma/>
              </a:srgbClr>
            </a:gs>
            <a:gs pos="100000">
              <a:srgbClr val="FFFF9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gradFill rotWithShape="0">
      <a:gsLst>
        <a:gs pos="0">
          <a:srgbClr val="00FFFF"/>
        </a:gs>
        <a:gs pos="50000">
          <a:srgbClr val="00FFFF">
            <a:gamma/>
            <a:shade val="46275"/>
            <a:invGamma/>
          </a:srgbClr>
        </a:gs>
        <a:gs pos="100000">
          <a:srgbClr val="00FFFF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layout/>
    </c:title>
    <c:plotArea>
      <c:layout/>
      <c:pieChart>
        <c:varyColors val="1"/>
        <c:ser>
          <c:idx val="0"/>
          <c:order val="0"/>
          <c:tx>
            <c:v>Win %</c:v>
          </c:tx>
          <c:cat>
            <c:strRef>
              <c:f>'Win %'!$A$3:$A$8</c:f>
              <c:strCache>
                <c:ptCount val="5"/>
                <c:pt idx="0">
                  <c:v>Brett</c:v>
                </c:pt>
                <c:pt idx="1">
                  <c:v>Stuey</c:v>
                </c:pt>
                <c:pt idx="2">
                  <c:v>Chris</c:v>
                </c:pt>
                <c:pt idx="3">
                  <c:v>Kieran</c:v>
                </c:pt>
                <c:pt idx="4">
                  <c:v>Werner</c:v>
                </c:pt>
              </c:strCache>
            </c:strRef>
          </c:cat>
          <c:val>
            <c:numRef>
              <c:f>'Win %'!$F$3:$F$8</c:f>
              <c:numCache>
                <c:formatCode>0</c:formatCode>
                <c:ptCount val="5"/>
                <c:pt idx="0">
                  <c:v>14.814814814814813</c:v>
                </c:pt>
                <c:pt idx="1">
                  <c:v>27.27272727272727</c:v>
                </c:pt>
                <c:pt idx="2">
                  <c:v>20</c:v>
                </c:pt>
                <c:pt idx="3">
                  <c:v>14.814814814814813</c:v>
                </c:pt>
                <c:pt idx="4">
                  <c:v>15.789473684210526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4</xdr:row>
      <xdr:rowOff>147080</xdr:rowOff>
    </xdr:from>
    <xdr:to>
      <xdr:col>14</xdr:col>
      <xdr:colOff>314324</xdr:colOff>
      <xdr:row>36</xdr:row>
      <xdr:rowOff>160032</xdr:rowOff>
    </xdr:to>
    <xdr:pic>
      <xdr:nvPicPr>
        <xdr:cNvPr id="2" name="il_fi" descr="http://beautifulgirlsphotos.com/upload/1692-2886/washington-redskins-cheerleader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109105"/>
          <a:ext cx="7924799" cy="542315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13</xdr:col>
      <xdr:colOff>638175</xdr:colOff>
      <xdr:row>37</xdr:row>
      <xdr:rowOff>19050</xdr:rowOff>
    </xdr:to>
    <xdr:graphicFrame macro="">
      <xdr:nvGraphicFramePr>
        <xdr:cNvPr id="23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552451</xdr:colOff>
      <xdr:row>8</xdr:row>
      <xdr:rowOff>109538</xdr:rowOff>
    </xdr:from>
    <xdr:to>
      <xdr:col>11</xdr:col>
      <xdr:colOff>471489</xdr:colOff>
      <xdr:row>8</xdr:row>
      <xdr:rowOff>114300</xdr:rowOff>
    </xdr:to>
    <xdr:cxnSp macro="">
      <xdr:nvCxnSpPr>
        <xdr:cNvPr id="4" name="Straight Connector 3"/>
        <xdr:cNvCxnSpPr/>
      </xdr:nvCxnSpPr>
      <xdr:spPr bwMode="auto">
        <a:xfrm>
          <a:off x="1162051" y="1404938"/>
          <a:ext cx="6015038" cy="4762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0.13404</cdr:x>
      <cdr:y>0.30634</cdr:y>
    </cdr:from>
    <cdr:to>
      <cdr:x>0.83649</cdr:x>
      <cdr:y>0.30714</cdr:y>
    </cdr:to>
    <cdr:cxnSp macro="">
      <cdr:nvCxnSpPr>
        <cdr:cNvPr id="2" name="Straight Connector 1"/>
        <cdr:cNvCxnSpPr/>
      </cdr:nvCxnSpPr>
      <cdr:spPr bwMode="auto">
        <a:xfrm xmlns:a="http://schemas.openxmlformats.org/drawingml/2006/main">
          <a:off x="1147741" y="1838298"/>
          <a:ext cx="6015062" cy="48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0.84761</cdr:x>
      <cdr:y>0.27777</cdr:y>
    </cdr:from>
    <cdr:to>
      <cdr:x>0.97553</cdr:x>
      <cdr:y>0.35556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258063" y="1666845"/>
          <a:ext cx="1095376" cy="466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1100"/>
            <a:t>Golf Fee's</a:t>
          </a:r>
          <a:r>
            <a:rPr lang="en-AU" sz="1100" baseline="0"/>
            <a:t>  Paid</a:t>
          </a:r>
        </a:p>
        <a:p xmlns:a="http://schemas.openxmlformats.org/drawingml/2006/main">
          <a:pPr algn="ctr"/>
          <a:r>
            <a:rPr lang="en-AU" sz="1100" baseline="0"/>
            <a:t>@ $880 p/p</a:t>
          </a:r>
          <a:endParaRPr lang="en-AU" sz="1100"/>
        </a:p>
      </cdr:txBody>
    </cdr:sp>
  </cdr:relSizeAnchor>
  <cdr:relSizeAnchor xmlns:cdr="http://schemas.openxmlformats.org/drawingml/2006/chartDrawing">
    <cdr:from>
      <cdr:x>0.8465</cdr:x>
      <cdr:y>0.20793</cdr:y>
    </cdr:from>
    <cdr:to>
      <cdr:x>0.97442</cdr:x>
      <cdr:y>0.2619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248538" y="1247764"/>
          <a:ext cx="1095376" cy="32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AU" sz="1100"/>
            <a:t>Break Square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36</xdr:row>
      <xdr:rowOff>133350</xdr:rowOff>
    </xdr:to>
    <xdr:graphicFrame macro="">
      <xdr:nvGraphicFramePr>
        <xdr:cNvPr id="53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9525</xdr:rowOff>
    </xdr:from>
    <xdr:to>
      <xdr:col>7</xdr:col>
      <xdr:colOff>590550</xdr:colOff>
      <xdr:row>18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K33"/>
  <sheetViews>
    <sheetView tabSelected="1" workbookViewId="0"/>
  </sheetViews>
  <sheetFormatPr defaultRowHeight="12.75"/>
  <sheetData>
    <row r="2" spans="4:8" ht="37.5">
      <c r="D2" s="64" t="s">
        <v>33</v>
      </c>
    </row>
    <row r="13" spans="4:8" ht="14.25">
      <c r="G13" s="21"/>
    </row>
    <row r="16" spans="4:8">
      <c r="H16" s="102"/>
    </row>
    <row r="17" spans="4:11">
      <c r="H17" s="102"/>
    </row>
    <row r="19" spans="4:11">
      <c r="K19" s="115"/>
    </row>
    <row r="20" spans="4:11">
      <c r="K20" s="115"/>
    </row>
    <row r="21" spans="4:11">
      <c r="K21" s="115"/>
    </row>
    <row r="22" spans="4:11">
      <c r="K22" s="115"/>
    </row>
    <row r="23" spans="4:11">
      <c r="K23" s="115"/>
    </row>
    <row r="24" spans="4:11">
      <c r="K24" s="115"/>
    </row>
    <row r="25" spans="4:11">
      <c r="K25" s="115"/>
    </row>
    <row r="26" spans="4:11">
      <c r="J26" s="30"/>
      <c r="K26" s="115"/>
    </row>
    <row r="27" spans="4:11">
      <c r="K27" s="115"/>
    </row>
    <row r="28" spans="4:11" ht="29.25">
      <c r="F28" s="22"/>
      <c r="K28" s="115"/>
    </row>
    <row r="29" spans="4:11" ht="12.75" customHeight="1">
      <c r="K29" s="115"/>
    </row>
    <row r="30" spans="4:11" ht="12.75" customHeight="1">
      <c r="G30" s="16"/>
      <c r="K30" s="115"/>
    </row>
    <row r="31" spans="4:11" ht="12.75" customHeight="1">
      <c r="D31" s="15"/>
      <c r="K31" s="115"/>
    </row>
    <row r="32" spans="4:11" ht="12.75" customHeight="1">
      <c r="D32" s="15"/>
      <c r="K32" s="115"/>
    </row>
    <row r="33" spans="11:11" ht="12.75" customHeight="1">
      <c r="K33" s="115"/>
    </row>
  </sheetData>
  <mergeCells count="1">
    <mergeCell ref="K19:K33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K23"/>
  <sheetViews>
    <sheetView workbookViewId="0">
      <pane xSplit="2" topLeftCell="X1" activePane="topRight" state="frozen"/>
      <selection pane="topRight"/>
    </sheetView>
  </sheetViews>
  <sheetFormatPr defaultRowHeight="15"/>
  <cols>
    <col min="1" max="1" width="16.140625" style="1" bestFit="1" customWidth="1"/>
    <col min="2" max="2" width="9.42578125" style="9" bestFit="1" customWidth="1"/>
    <col min="3" max="11" width="6.7109375" style="1" customWidth="1"/>
    <col min="12" max="20" width="6.7109375" style="2" customWidth="1"/>
    <col min="21" max="39" width="6.7109375" style="1" customWidth="1"/>
    <col min="40" max="43" width="6.7109375" style="4" customWidth="1"/>
    <col min="44" max="88" width="6.7109375" style="1" customWidth="1"/>
    <col min="89" max="16384" width="9.140625" style="1"/>
  </cols>
  <sheetData>
    <row r="1" spans="1:89" ht="45" customHeight="1">
      <c r="A1" s="24"/>
      <c r="F1" s="10"/>
      <c r="G1" s="10"/>
      <c r="H1" s="11" t="s">
        <v>45</v>
      </c>
      <c r="I1" s="10"/>
      <c r="J1" s="10"/>
      <c r="K1" s="10"/>
      <c r="L1" s="12"/>
      <c r="M1" s="12"/>
      <c r="N1" s="12"/>
      <c r="O1" s="12"/>
      <c r="P1" s="12"/>
      <c r="Q1" s="12"/>
      <c r="R1" s="12"/>
      <c r="S1" s="12"/>
      <c r="T1" s="12"/>
      <c r="AB1" s="11" t="s">
        <v>45</v>
      </c>
      <c r="AD1" s="3"/>
      <c r="AS1" s="11"/>
      <c r="AV1" s="3"/>
    </row>
    <row r="2" spans="1:89" s="7" customFormat="1" ht="45" customHeight="1">
      <c r="A2" s="7" t="s">
        <v>0</v>
      </c>
      <c r="B2" s="25"/>
      <c r="C2" s="20">
        <v>40747</v>
      </c>
      <c r="D2" s="20">
        <v>40754</v>
      </c>
      <c r="E2" s="20">
        <v>40761</v>
      </c>
      <c r="F2" s="20">
        <v>40768</v>
      </c>
      <c r="G2" s="20">
        <v>40775</v>
      </c>
      <c r="H2" s="20">
        <v>40782</v>
      </c>
      <c r="I2" s="20">
        <v>40789</v>
      </c>
      <c r="J2" s="20">
        <v>40796</v>
      </c>
      <c r="K2" s="20">
        <v>40803</v>
      </c>
      <c r="L2" s="20">
        <v>40810</v>
      </c>
      <c r="M2" s="20">
        <v>40817</v>
      </c>
      <c r="N2" s="20">
        <v>40824</v>
      </c>
      <c r="O2" s="20">
        <v>40831</v>
      </c>
      <c r="P2" s="20">
        <v>40838</v>
      </c>
      <c r="Q2" s="20">
        <v>40845</v>
      </c>
      <c r="R2" s="20">
        <v>40852</v>
      </c>
      <c r="S2" s="20">
        <v>40859</v>
      </c>
      <c r="T2" s="20">
        <v>40866</v>
      </c>
      <c r="U2" s="20">
        <v>40873</v>
      </c>
      <c r="V2" s="20">
        <v>40880</v>
      </c>
      <c r="W2" s="20">
        <v>40887</v>
      </c>
      <c r="X2" s="20">
        <v>40894</v>
      </c>
      <c r="Y2" s="20">
        <v>40901</v>
      </c>
      <c r="Z2" s="20">
        <v>40908</v>
      </c>
      <c r="AA2" s="20">
        <v>40550</v>
      </c>
      <c r="AB2" s="20">
        <v>40557</v>
      </c>
      <c r="AC2" s="20">
        <v>40564</v>
      </c>
      <c r="AD2" s="20">
        <v>40571</v>
      </c>
      <c r="AE2" s="20">
        <v>40578</v>
      </c>
      <c r="AF2" s="20">
        <v>40585</v>
      </c>
      <c r="AG2" s="20">
        <v>40592</v>
      </c>
      <c r="AH2" s="20">
        <v>40599</v>
      </c>
      <c r="AI2" s="20">
        <v>40605</v>
      </c>
      <c r="AJ2" s="20">
        <v>40612</v>
      </c>
      <c r="AK2" s="20">
        <v>40619</v>
      </c>
      <c r="AL2" s="20">
        <v>40626</v>
      </c>
      <c r="AM2" s="20">
        <v>40633</v>
      </c>
      <c r="AN2" s="69">
        <v>40640</v>
      </c>
      <c r="AO2" s="69">
        <v>40647</v>
      </c>
      <c r="AP2" s="69">
        <v>40654</v>
      </c>
      <c r="AQ2" s="69">
        <v>40661</v>
      </c>
      <c r="AR2" s="20">
        <v>40668</v>
      </c>
      <c r="AS2" s="20">
        <v>40675</v>
      </c>
      <c r="AT2" s="20">
        <v>40682</v>
      </c>
      <c r="AU2" s="20">
        <v>40689</v>
      </c>
      <c r="AV2" s="20">
        <v>40696</v>
      </c>
      <c r="AW2" s="20">
        <v>40703</v>
      </c>
      <c r="AX2" s="20">
        <v>40710</v>
      </c>
      <c r="AY2" s="20">
        <v>40717</v>
      </c>
      <c r="AZ2" s="20">
        <v>40724</v>
      </c>
      <c r="BA2" s="20"/>
      <c r="BB2" s="20"/>
      <c r="BC2" s="20"/>
      <c r="BD2" s="20"/>
    </row>
    <row r="3" spans="1:89" s="19" customFormat="1" ht="16.5">
      <c r="G3" s="19">
        <v>5</v>
      </c>
      <c r="L3" s="19">
        <v>10</v>
      </c>
      <c r="Q3" s="19">
        <v>15</v>
      </c>
      <c r="V3" s="19">
        <v>20</v>
      </c>
      <c r="AA3" s="19">
        <v>25</v>
      </c>
      <c r="AF3" s="19">
        <v>30</v>
      </c>
      <c r="AK3" s="19">
        <v>35</v>
      </c>
      <c r="AN3" s="70"/>
      <c r="AO3" s="70"/>
      <c r="AP3" s="70">
        <v>40</v>
      </c>
      <c r="AQ3" s="70"/>
      <c r="AU3" s="19">
        <v>45</v>
      </c>
      <c r="AZ3" s="19">
        <v>50</v>
      </c>
    </row>
    <row r="4" spans="1:89" s="4" customFormat="1" ht="19.5" customHeight="1">
      <c r="A4" s="27" t="s">
        <v>28</v>
      </c>
      <c r="B4" s="28" t="s">
        <v>29</v>
      </c>
      <c r="C4" s="29" t="s">
        <v>37</v>
      </c>
      <c r="D4" s="29" t="s">
        <v>37</v>
      </c>
      <c r="E4" s="29" t="s">
        <v>37</v>
      </c>
      <c r="F4" s="29" t="s">
        <v>37</v>
      </c>
      <c r="G4" s="29" t="s">
        <v>37</v>
      </c>
      <c r="H4" s="29" t="s">
        <v>37</v>
      </c>
      <c r="I4" s="29" t="s">
        <v>37</v>
      </c>
      <c r="J4" s="29" t="s">
        <v>37</v>
      </c>
      <c r="K4" s="29" t="s">
        <v>37</v>
      </c>
      <c r="L4" s="29" t="s">
        <v>37</v>
      </c>
      <c r="M4" s="29" t="s">
        <v>37</v>
      </c>
      <c r="N4" s="29" t="s">
        <v>37</v>
      </c>
      <c r="O4" s="29" t="s">
        <v>37</v>
      </c>
      <c r="P4" s="29" t="s">
        <v>37</v>
      </c>
      <c r="Q4" s="29" t="s">
        <v>37</v>
      </c>
      <c r="R4" s="29" t="s">
        <v>37</v>
      </c>
      <c r="S4" s="29" t="s">
        <v>37</v>
      </c>
      <c r="T4" s="29" t="s">
        <v>37</v>
      </c>
      <c r="U4" s="29" t="s">
        <v>37</v>
      </c>
      <c r="V4" s="29" t="s">
        <v>37</v>
      </c>
      <c r="W4" s="29" t="s">
        <v>37</v>
      </c>
      <c r="X4" s="29" t="s">
        <v>37</v>
      </c>
      <c r="Y4" s="29" t="s">
        <v>37</v>
      </c>
      <c r="Z4" s="29" t="s">
        <v>37</v>
      </c>
      <c r="AA4" s="29" t="s">
        <v>37</v>
      </c>
      <c r="AB4" s="29" t="s">
        <v>37</v>
      </c>
      <c r="AC4" s="29" t="s">
        <v>37</v>
      </c>
      <c r="AD4" s="29" t="s">
        <v>37</v>
      </c>
      <c r="AE4" s="29" t="s">
        <v>37</v>
      </c>
      <c r="AF4" s="29" t="s">
        <v>37</v>
      </c>
      <c r="AG4" s="29" t="s">
        <v>37</v>
      </c>
      <c r="AH4" s="29" t="s">
        <v>37</v>
      </c>
      <c r="AI4" s="29" t="s">
        <v>37</v>
      </c>
      <c r="AJ4" s="29" t="s">
        <v>37</v>
      </c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6"/>
      <c r="AZ4" s="29"/>
      <c r="BA4" s="6"/>
      <c r="BB4" s="6"/>
      <c r="BC4" s="29"/>
      <c r="BD4" s="6"/>
      <c r="BE4" s="6"/>
      <c r="BF4" s="6"/>
      <c r="BG4" s="6"/>
      <c r="BH4" s="29"/>
      <c r="BI4" s="6"/>
      <c r="BJ4" s="6"/>
      <c r="BK4" s="29"/>
      <c r="BL4" s="6"/>
      <c r="BM4" s="29"/>
      <c r="BN4" s="6"/>
      <c r="BO4" s="6"/>
      <c r="BP4" s="6"/>
      <c r="BQ4" s="6"/>
      <c r="BR4" s="29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</row>
    <row r="5" spans="1:89" s="4" customFormat="1" ht="20.100000000000001" customHeight="1">
      <c r="A5" s="27" t="s">
        <v>24</v>
      </c>
      <c r="B5" s="28" t="s">
        <v>25</v>
      </c>
      <c r="C5" s="29" t="s">
        <v>37</v>
      </c>
      <c r="D5" s="29" t="s">
        <v>37</v>
      </c>
      <c r="E5" s="29" t="s">
        <v>37</v>
      </c>
      <c r="F5" s="29" t="s">
        <v>37</v>
      </c>
      <c r="G5" s="29" t="s">
        <v>37</v>
      </c>
      <c r="H5" s="29" t="s">
        <v>37</v>
      </c>
      <c r="I5" s="29" t="s">
        <v>37</v>
      </c>
      <c r="J5" s="29" t="s">
        <v>37</v>
      </c>
      <c r="K5" s="29" t="s">
        <v>37</v>
      </c>
      <c r="L5" s="29" t="s">
        <v>37</v>
      </c>
      <c r="M5" s="29" t="s">
        <v>37</v>
      </c>
      <c r="N5" s="29" t="s">
        <v>37</v>
      </c>
      <c r="O5" s="29" t="s">
        <v>37</v>
      </c>
      <c r="P5" s="29" t="s">
        <v>37</v>
      </c>
      <c r="Q5" s="29" t="s">
        <v>37</v>
      </c>
      <c r="R5" s="29" t="s">
        <v>70</v>
      </c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6"/>
      <c r="BD5" s="29"/>
      <c r="BE5" s="6"/>
      <c r="BF5" s="6"/>
      <c r="BG5" s="29"/>
      <c r="BH5" s="6"/>
      <c r="BI5" s="6"/>
      <c r="BJ5" s="6"/>
      <c r="BK5" s="6"/>
      <c r="BL5" s="29"/>
      <c r="BM5" s="6"/>
      <c r="BN5" s="6"/>
      <c r="BO5" s="29"/>
      <c r="BP5" s="6"/>
      <c r="BQ5" s="6"/>
      <c r="BR5" s="29"/>
      <c r="BS5" s="6"/>
      <c r="BT5" s="6"/>
      <c r="BU5" s="29"/>
      <c r="BV5" s="6"/>
      <c r="BW5" s="6"/>
      <c r="BX5" s="6"/>
      <c r="BY5" s="6"/>
      <c r="BZ5" s="29"/>
      <c r="CA5" s="6"/>
      <c r="CB5" s="59"/>
      <c r="CC5" s="6"/>
      <c r="CD5" s="6"/>
      <c r="CE5" s="6"/>
      <c r="CF5" s="6"/>
      <c r="CG5" s="6"/>
      <c r="CH5" s="6"/>
      <c r="CI5" s="6"/>
      <c r="CJ5" s="6"/>
    </row>
    <row r="6" spans="1:89" s="4" customFormat="1" ht="20.100000000000001" hidden="1" customHeight="1">
      <c r="A6" s="27" t="s">
        <v>30</v>
      </c>
      <c r="B6" s="28" t="s">
        <v>31</v>
      </c>
      <c r="C6" s="29" t="s">
        <v>37</v>
      </c>
      <c r="D6" s="29" t="s">
        <v>37</v>
      </c>
      <c r="E6" s="29" t="s">
        <v>37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6"/>
      <c r="BE6" s="29"/>
      <c r="BF6" s="6"/>
      <c r="BG6" s="6"/>
      <c r="BH6" s="6"/>
      <c r="BI6" s="6"/>
      <c r="BJ6" s="6"/>
      <c r="BK6" s="6"/>
      <c r="BL6" s="6"/>
      <c r="BM6" s="29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</row>
    <row r="7" spans="1:89" s="4" customFormat="1" ht="20.100000000000001" customHeight="1">
      <c r="A7" s="27" t="s">
        <v>12</v>
      </c>
      <c r="B7" s="28" t="s">
        <v>13</v>
      </c>
      <c r="C7" s="29" t="s">
        <v>37</v>
      </c>
      <c r="D7" s="29" t="s">
        <v>37</v>
      </c>
      <c r="E7" s="29" t="s">
        <v>37</v>
      </c>
      <c r="F7" s="29" t="s">
        <v>37</v>
      </c>
      <c r="G7" s="29" t="s">
        <v>37</v>
      </c>
      <c r="H7" s="29" t="s">
        <v>37</v>
      </c>
      <c r="I7" s="29" t="s">
        <v>37</v>
      </c>
      <c r="J7" s="29" t="s">
        <v>37</v>
      </c>
      <c r="K7" s="29" t="s">
        <v>37</v>
      </c>
      <c r="L7" s="29" t="s">
        <v>37</v>
      </c>
      <c r="M7" s="29" t="s">
        <v>37</v>
      </c>
      <c r="N7" s="29" t="s">
        <v>37</v>
      </c>
      <c r="O7" s="29" t="s">
        <v>37</v>
      </c>
      <c r="P7" s="29" t="s">
        <v>37</v>
      </c>
      <c r="Q7" s="29" t="s">
        <v>37</v>
      </c>
      <c r="R7" s="29" t="s">
        <v>37</v>
      </c>
      <c r="S7" s="29" t="s">
        <v>37</v>
      </c>
      <c r="T7" s="29" t="s">
        <v>37</v>
      </c>
      <c r="U7" s="29" t="s">
        <v>37</v>
      </c>
      <c r="V7" s="29" t="s">
        <v>37</v>
      </c>
      <c r="W7" s="29" t="s">
        <v>37</v>
      </c>
      <c r="X7" s="29" t="s">
        <v>37</v>
      </c>
      <c r="Y7" s="29" t="s">
        <v>37</v>
      </c>
      <c r="Z7" s="29" t="s">
        <v>37</v>
      </c>
      <c r="AA7" s="29" t="s">
        <v>37</v>
      </c>
      <c r="AB7" s="29" t="s">
        <v>37</v>
      </c>
      <c r="AC7" s="29" t="s">
        <v>37</v>
      </c>
      <c r="AD7" s="29" t="s">
        <v>37</v>
      </c>
      <c r="AE7" s="29" t="s">
        <v>37</v>
      </c>
      <c r="AF7" s="29" t="s">
        <v>37</v>
      </c>
      <c r="AG7" s="29" t="s">
        <v>37</v>
      </c>
      <c r="AH7" s="29" t="s">
        <v>37</v>
      </c>
      <c r="AI7" s="29" t="s">
        <v>37</v>
      </c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6"/>
      <c r="BE7" s="29"/>
      <c r="BF7" s="6"/>
      <c r="BG7" s="6"/>
      <c r="BH7" s="29"/>
      <c r="BI7" s="6"/>
      <c r="BJ7" s="6"/>
      <c r="BK7" s="6"/>
      <c r="BL7" s="6"/>
      <c r="BM7" s="29"/>
      <c r="BN7" s="6"/>
      <c r="BO7" s="6"/>
      <c r="BP7" s="29"/>
      <c r="BQ7" s="6"/>
      <c r="BR7" s="6"/>
      <c r="BS7" s="29"/>
      <c r="BT7" s="6"/>
      <c r="BU7" s="6"/>
      <c r="BV7" s="29"/>
      <c r="BW7" s="6"/>
      <c r="BX7" s="6"/>
      <c r="BY7" s="6"/>
      <c r="BZ7" s="6"/>
      <c r="CA7" s="29"/>
      <c r="CB7" s="6"/>
      <c r="CC7" s="6"/>
      <c r="CD7" s="29"/>
      <c r="CE7" s="6"/>
      <c r="CF7" s="29"/>
      <c r="CG7" s="6"/>
      <c r="CH7" s="6"/>
      <c r="CI7" s="6"/>
      <c r="CJ7" s="6"/>
    </row>
    <row r="8" spans="1:89" s="4" customFormat="1" ht="20.100000000000001" customHeight="1">
      <c r="A8" s="27" t="s">
        <v>34</v>
      </c>
      <c r="B8" s="28" t="s">
        <v>35</v>
      </c>
      <c r="C8" s="29" t="s">
        <v>37</v>
      </c>
      <c r="D8" s="29" t="s">
        <v>37</v>
      </c>
      <c r="E8" s="29" t="s">
        <v>37</v>
      </c>
      <c r="F8" s="29" t="s">
        <v>37</v>
      </c>
      <c r="G8" s="29" t="s">
        <v>37</v>
      </c>
      <c r="H8" s="29" t="s">
        <v>37</v>
      </c>
      <c r="I8" s="29" t="s">
        <v>37</v>
      </c>
      <c r="J8" s="29" t="s">
        <v>37</v>
      </c>
      <c r="K8" s="29" t="s">
        <v>37</v>
      </c>
      <c r="L8" s="29" t="s">
        <v>37</v>
      </c>
      <c r="M8" s="29" t="s">
        <v>37</v>
      </c>
      <c r="N8" s="29" t="s">
        <v>70</v>
      </c>
      <c r="O8" s="29" t="s">
        <v>37</v>
      </c>
      <c r="P8" s="29" t="s">
        <v>37</v>
      </c>
      <c r="Q8" s="29" t="s">
        <v>37</v>
      </c>
      <c r="R8" s="29" t="s">
        <v>37</v>
      </c>
      <c r="S8" s="29" t="s">
        <v>37</v>
      </c>
      <c r="T8" s="29" t="s">
        <v>37</v>
      </c>
      <c r="U8" s="29" t="s">
        <v>37</v>
      </c>
      <c r="V8" s="29" t="s">
        <v>37</v>
      </c>
      <c r="W8" s="29" t="s">
        <v>37</v>
      </c>
      <c r="X8" s="29" t="s">
        <v>37</v>
      </c>
      <c r="Y8" s="29" t="s">
        <v>37</v>
      </c>
      <c r="Z8" s="29" t="s">
        <v>37</v>
      </c>
      <c r="AA8" s="29" t="s">
        <v>37</v>
      </c>
      <c r="AB8" s="29" t="s">
        <v>37</v>
      </c>
      <c r="AC8" s="29" t="s">
        <v>37</v>
      </c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</row>
    <row r="9" spans="1:89" s="4" customFormat="1" ht="20.100000000000001" customHeight="1">
      <c r="A9" s="27" t="s">
        <v>26</v>
      </c>
      <c r="B9" s="28" t="s">
        <v>27</v>
      </c>
      <c r="C9" s="29" t="s">
        <v>37</v>
      </c>
      <c r="D9" s="29" t="s">
        <v>37</v>
      </c>
      <c r="E9" s="29" t="s">
        <v>37</v>
      </c>
      <c r="F9" s="29" t="s">
        <v>37</v>
      </c>
      <c r="G9" s="29" t="s">
        <v>37</v>
      </c>
      <c r="H9" s="29" t="s">
        <v>37</v>
      </c>
      <c r="I9" s="29" t="s">
        <v>37</v>
      </c>
      <c r="J9" s="29" t="s">
        <v>37</v>
      </c>
      <c r="K9" s="29" t="s">
        <v>37</v>
      </c>
      <c r="L9" s="29" t="s">
        <v>37</v>
      </c>
      <c r="M9" s="29" t="s">
        <v>37</v>
      </c>
      <c r="N9" s="29" t="s">
        <v>37</v>
      </c>
      <c r="O9" s="29" t="s">
        <v>37</v>
      </c>
      <c r="P9" s="29" t="s">
        <v>37</v>
      </c>
      <c r="Q9" s="29" t="s">
        <v>37</v>
      </c>
      <c r="R9" s="29" t="s">
        <v>37</v>
      </c>
      <c r="S9" s="29" t="s">
        <v>37</v>
      </c>
      <c r="T9" s="29" t="s">
        <v>37</v>
      </c>
      <c r="U9" s="29" t="s">
        <v>37</v>
      </c>
      <c r="V9" s="29" t="s">
        <v>37</v>
      </c>
      <c r="W9" s="29" t="s">
        <v>37</v>
      </c>
      <c r="X9" s="29" t="s">
        <v>37</v>
      </c>
      <c r="Y9" s="29" t="s">
        <v>37</v>
      </c>
      <c r="Z9" s="29" t="s">
        <v>37</v>
      </c>
      <c r="AA9" s="29" t="s">
        <v>37</v>
      </c>
      <c r="AB9" s="29" t="s">
        <v>37</v>
      </c>
      <c r="AC9" s="29" t="s">
        <v>37</v>
      </c>
      <c r="AD9" s="29" t="s">
        <v>37</v>
      </c>
      <c r="AE9" s="29" t="s">
        <v>37</v>
      </c>
      <c r="AF9" s="29" t="s">
        <v>37</v>
      </c>
      <c r="AG9" s="29" t="s">
        <v>37</v>
      </c>
      <c r="AH9" s="29" t="s">
        <v>37</v>
      </c>
      <c r="AI9" s="29" t="s">
        <v>37</v>
      </c>
      <c r="AJ9" s="29" t="s">
        <v>37</v>
      </c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</row>
    <row r="10" spans="1:89" ht="20.100000000000001" customHeight="1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7"/>
    </row>
    <row r="11" spans="1:89" ht="20.100000000000001" customHeight="1" thickBot="1">
      <c r="A11" s="5" t="s">
        <v>1</v>
      </c>
      <c r="B11" s="26"/>
      <c r="C11" s="13"/>
      <c r="D11" s="104">
        <v>104</v>
      </c>
      <c r="E11" s="104">
        <v>201</v>
      </c>
      <c r="F11" s="13"/>
      <c r="G11" s="13"/>
      <c r="H11" s="13"/>
      <c r="I11" s="104">
        <v>96</v>
      </c>
      <c r="J11" s="104">
        <f>20*9.1</f>
        <v>182</v>
      </c>
      <c r="K11" s="13"/>
      <c r="L11" s="104">
        <v>404</v>
      </c>
      <c r="M11" s="106"/>
      <c r="N11" s="104">
        <v>82</v>
      </c>
      <c r="O11" s="104">
        <v>83</v>
      </c>
      <c r="P11" s="104">
        <v>120</v>
      </c>
      <c r="Q11" s="13"/>
      <c r="R11" s="13"/>
      <c r="S11" s="13"/>
      <c r="T11" s="13"/>
      <c r="U11" s="104">
        <v>37</v>
      </c>
      <c r="V11" s="13"/>
      <c r="W11" s="13"/>
      <c r="X11" s="13"/>
      <c r="Y11" s="13"/>
      <c r="Z11" s="104">
        <v>190</v>
      </c>
      <c r="AA11" s="13"/>
      <c r="AB11" s="104">
        <v>65</v>
      </c>
      <c r="AC11" s="13"/>
      <c r="AD11" s="104">
        <v>300</v>
      </c>
      <c r="AE11" s="104">
        <v>140</v>
      </c>
      <c r="AF11" s="13"/>
      <c r="AG11" s="13"/>
      <c r="AH11" s="104">
        <v>154</v>
      </c>
      <c r="AI11" s="104">
        <v>66</v>
      </c>
      <c r="AJ11" s="104">
        <v>171</v>
      </c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1"/>
      <c r="CK11" s="10"/>
    </row>
    <row r="12" spans="1:89" ht="20.100000000000001" customHeight="1">
      <c r="A12" s="1" t="s">
        <v>2</v>
      </c>
      <c r="C12" s="7">
        <v>40</v>
      </c>
      <c r="D12" s="7">
        <f>SUM(C12+D11+40)</f>
        <v>184</v>
      </c>
      <c r="E12" s="7">
        <f t="shared" ref="E12:AF12" si="0">SUM(D12+E11+40)</f>
        <v>425</v>
      </c>
      <c r="F12" s="7">
        <f t="shared" si="0"/>
        <v>465</v>
      </c>
      <c r="G12" s="7">
        <f t="shared" si="0"/>
        <v>505</v>
      </c>
      <c r="H12" s="7">
        <f t="shared" si="0"/>
        <v>545</v>
      </c>
      <c r="I12" s="7">
        <f t="shared" si="0"/>
        <v>681</v>
      </c>
      <c r="J12" s="7">
        <f t="shared" si="0"/>
        <v>903</v>
      </c>
      <c r="K12" s="7">
        <f t="shared" si="0"/>
        <v>943</v>
      </c>
      <c r="L12" s="7">
        <f t="shared" si="0"/>
        <v>1387</v>
      </c>
      <c r="M12" s="7">
        <f t="shared" si="0"/>
        <v>1427</v>
      </c>
      <c r="N12" s="7">
        <f t="shared" si="0"/>
        <v>1549</v>
      </c>
      <c r="O12" s="7">
        <f t="shared" si="0"/>
        <v>1672</v>
      </c>
      <c r="P12" s="7">
        <f t="shared" si="0"/>
        <v>1832</v>
      </c>
      <c r="Q12" s="7">
        <f t="shared" si="0"/>
        <v>1872</v>
      </c>
      <c r="R12" s="7">
        <f t="shared" si="0"/>
        <v>1912</v>
      </c>
      <c r="S12" s="7">
        <f t="shared" si="0"/>
        <v>1952</v>
      </c>
      <c r="T12" s="7">
        <f t="shared" si="0"/>
        <v>1992</v>
      </c>
      <c r="U12" s="7">
        <f t="shared" si="0"/>
        <v>2069</v>
      </c>
      <c r="V12" s="7">
        <f t="shared" si="0"/>
        <v>2109</v>
      </c>
      <c r="W12" s="7">
        <f t="shared" si="0"/>
        <v>2149</v>
      </c>
      <c r="X12" s="7">
        <f t="shared" si="0"/>
        <v>2189</v>
      </c>
      <c r="Y12" s="7">
        <f t="shared" si="0"/>
        <v>2229</v>
      </c>
      <c r="Z12" s="7">
        <f t="shared" si="0"/>
        <v>2459</v>
      </c>
      <c r="AA12" s="7">
        <f t="shared" si="0"/>
        <v>2499</v>
      </c>
      <c r="AB12" s="7">
        <f t="shared" si="0"/>
        <v>2604</v>
      </c>
      <c r="AC12" s="7">
        <f t="shared" si="0"/>
        <v>2644</v>
      </c>
      <c r="AD12" s="7">
        <f t="shared" si="0"/>
        <v>2984</v>
      </c>
      <c r="AE12" s="7">
        <f t="shared" si="0"/>
        <v>3164</v>
      </c>
      <c r="AF12" s="7">
        <f t="shared" si="0"/>
        <v>3204</v>
      </c>
      <c r="AG12" s="7">
        <f>SUM(AF12+AG11+50)</f>
        <v>3254</v>
      </c>
      <c r="AH12" s="7">
        <f t="shared" ref="AH12:AZ12" si="1">SUM(AG12+AH11+50)</f>
        <v>3458</v>
      </c>
      <c r="AI12" s="7">
        <f t="shared" si="1"/>
        <v>3574</v>
      </c>
      <c r="AJ12" s="7">
        <f t="shared" si="1"/>
        <v>3795</v>
      </c>
      <c r="AK12" s="7">
        <f t="shared" si="1"/>
        <v>3845</v>
      </c>
      <c r="AL12" s="7">
        <f t="shared" si="1"/>
        <v>3895</v>
      </c>
      <c r="AM12" s="7">
        <f t="shared" si="1"/>
        <v>3945</v>
      </c>
      <c r="AN12" s="7">
        <f t="shared" si="1"/>
        <v>3995</v>
      </c>
      <c r="AO12" s="7">
        <f t="shared" si="1"/>
        <v>4045</v>
      </c>
      <c r="AP12" s="7">
        <f t="shared" si="1"/>
        <v>4095</v>
      </c>
      <c r="AQ12" s="7">
        <f t="shared" si="1"/>
        <v>4145</v>
      </c>
      <c r="AR12" s="7">
        <f t="shared" si="1"/>
        <v>4195</v>
      </c>
      <c r="AS12" s="7">
        <f t="shared" si="1"/>
        <v>4245</v>
      </c>
      <c r="AT12" s="7">
        <f t="shared" si="1"/>
        <v>4295</v>
      </c>
      <c r="AU12" s="7">
        <f t="shared" si="1"/>
        <v>4345</v>
      </c>
      <c r="AV12" s="7">
        <f t="shared" si="1"/>
        <v>4395</v>
      </c>
      <c r="AW12" s="7">
        <f t="shared" si="1"/>
        <v>4445</v>
      </c>
      <c r="AX12" s="7">
        <f t="shared" si="1"/>
        <v>4495</v>
      </c>
      <c r="AY12" s="7">
        <f t="shared" si="1"/>
        <v>4545</v>
      </c>
      <c r="AZ12" s="7">
        <f t="shared" si="1"/>
        <v>4595</v>
      </c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10"/>
    </row>
    <row r="13" spans="1:89" ht="20.100000000000001" customHeight="1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</row>
    <row r="14" spans="1:89">
      <c r="AM14" s="17"/>
      <c r="AR14" s="4"/>
      <c r="AS14" s="4"/>
      <c r="AT14" s="4"/>
      <c r="AU14" s="4"/>
      <c r="AV14" s="4"/>
      <c r="AW14" s="4"/>
      <c r="AX14" s="4"/>
      <c r="AY14" s="4"/>
      <c r="AZ14" s="4"/>
    </row>
    <row r="15" spans="1:89" s="7" customFormat="1" ht="16.5">
      <c r="A15" s="9" t="s">
        <v>6</v>
      </c>
      <c r="B15" s="25"/>
      <c r="C15" s="7">
        <v>100</v>
      </c>
      <c r="D15" s="7">
        <f>C15+100</f>
        <v>200</v>
      </c>
      <c r="E15" s="7">
        <f t="shared" ref="E15:AZ15" si="2">D15+100</f>
        <v>300</v>
      </c>
      <c r="F15" s="7">
        <f t="shared" si="2"/>
        <v>400</v>
      </c>
      <c r="G15" s="7">
        <f t="shared" si="2"/>
        <v>500</v>
      </c>
      <c r="H15" s="7">
        <f t="shared" si="2"/>
        <v>600</v>
      </c>
      <c r="I15" s="7">
        <f t="shared" si="2"/>
        <v>700</v>
      </c>
      <c r="J15" s="7">
        <f t="shared" si="2"/>
        <v>800</v>
      </c>
      <c r="K15" s="7">
        <f t="shared" si="2"/>
        <v>900</v>
      </c>
      <c r="L15" s="7">
        <f t="shared" si="2"/>
        <v>1000</v>
      </c>
      <c r="M15" s="7">
        <f t="shared" si="2"/>
        <v>1100</v>
      </c>
      <c r="N15" s="7">
        <f t="shared" si="2"/>
        <v>1200</v>
      </c>
      <c r="O15" s="7">
        <f t="shared" si="2"/>
        <v>1300</v>
      </c>
      <c r="P15" s="7">
        <f t="shared" si="2"/>
        <v>1400</v>
      </c>
      <c r="Q15" s="7">
        <f t="shared" si="2"/>
        <v>1500</v>
      </c>
      <c r="R15" s="7">
        <f t="shared" si="2"/>
        <v>1600</v>
      </c>
      <c r="S15" s="7">
        <f t="shared" si="2"/>
        <v>1700</v>
      </c>
      <c r="T15" s="7">
        <f t="shared" si="2"/>
        <v>1800</v>
      </c>
      <c r="U15" s="7">
        <f t="shared" si="2"/>
        <v>1900</v>
      </c>
      <c r="V15" s="7">
        <f t="shared" si="2"/>
        <v>2000</v>
      </c>
      <c r="W15" s="7">
        <f t="shared" si="2"/>
        <v>2100</v>
      </c>
      <c r="X15" s="7">
        <f t="shared" si="2"/>
        <v>2200</v>
      </c>
      <c r="Y15" s="7">
        <f t="shared" si="2"/>
        <v>2300</v>
      </c>
      <c r="Z15" s="7">
        <f t="shared" si="2"/>
        <v>2400</v>
      </c>
      <c r="AA15" s="7">
        <f t="shared" si="2"/>
        <v>2500</v>
      </c>
      <c r="AB15" s="7">
        <f t="shared" si="2"/>
        <v>2600</v>
      </c>
      <c r="AC15" s="7">
        <f t="shared" si="2"/>
        <v>2700</v>
      </c>
      <c r="AD15" s="7">
        <f t="shared" si="2"/>
        <v>2800</v>
      </c>
      <c r="AE15" s="7">
        <f t="shared" si="2"/>
        <v>2900</v>
      </c>
      <c r="AF15" s="7">
        <f t="shared" si="2"/>
        <v>3000</v>
      </c>
      <c r="AG15" s="7">
        <f t="shared" si="2"/>
        <v>3100</v>
      </c>
      <c r="AH15" s="7">
        <f t="shared" si="2"/>
        <v>3200</v>
      </c>
      <c r="AI15" s="7">
        <f t="shared" si="2"/>
        <v>3300</v>
      </c>
      <c r="AJ15" s="7">
        <f t="shared" si="2"/>
        <v>3400</v>
      </c>
      <c r="AK15" s="7">
        <f t="shared" si="2"/>
        <v>3500</v>
      </c>
      <c r="AL15" s="7">
        <f t="shared" si="2"/>
        <v>3600</v>
      </c>
      <c r="AM15" s="7">
        <f t="shared" si="2"/>
        <v>3700</v>
      </c>
      <c r="AN15" s="7">
        <f t="shared" si="2"/>
        <v>3800</v>
      </c>
      <c r="AO15" s="7">
        <f t="shared" si="2"/>
        <v>3900</v>
      </c>
      <c r="AP15" s="7">
        <f t="shared" si="2"/>
        <v>4000</v>
      </c>
      <c r="AQ15" s="7">
        <f t="shared" si="2"/>
        <v>4100</v>
      </c>
      <c r="AR15" s="7">
        <f t="shared" si="2"/>
        <v>4200</v>
      </c>
      <c r="AS15" s="7">
        <f t="shared" si="2"/>
        <v>4300</v>
      </c>
      <c r="AT15" s="7">
        <f t="shared" si="2"/>
        <v>4400</v>
      </c>
      <c r="AU15" s="7">
        <f t="shared" si="2"/>
        <v>4500</v>
      </c>
      <c r="AV15" s="7">
        <f t="shared" si="2"/>
        <v>4600</v>
      </c>
      <c r="AW15" s="7">
        <f t="shared" si="2"/>
        <v>4700</v>
      </c>
      <c r="AX15" s="7">
        <f t="shared" si="2"/>
        <v>4800</v>
      </c>
      <c r="AY15" s="7">
        <f t="shared" si="2"/>
        <v>4900</v>
      </c>
      <c r="AZ15" s="7">
        <f t="shared" si="2"/>
        <v>5000</v>
      </c>
    </row>
    <row r="16" spans="1:89">
      <c r="AR16" s="4"/>
      <c r="AS16" s="4"/>
      <c r="AT16" s="4"/>
      <c r="AU16" s="4"/>
      <c r="AV16" s="4"/>
      <c r="AW16" s="4"/>
      <c r="AX16" s="4"/>
      <c r="AY16" s="4"/>
      <c r="AZ16" s="4"/>
    </row>
    <row r="17" spans="1:88" s="18" customFormat="1" ht="16.5">
      <c r="A17" s="14" t="s">
        <v>9</v>
      </c>
      <c r="B17" s="14"/>
      <c r="C17" s="62">
        <f>C12-C15</f>
        <v>-60</v>
      </c>
      <c r="D17" s="62">
        <f t="shared" ref="D17:AQ17" si="3">D12-D15</f>
        <v>-16</v>
      </c>
      <c r="E17" s="23">
        <f t="shared" si="3"/>
        <v>125</v>
      </c>
      <c r="F17" s="23">
        <f t="shared" si="3"/>
        <v>65</v>
      </c>
      <c r="G17" s="23">
        <f t="shared" si="3"/>
        <v>5</v>
      </c>
      <c r="H17" s="62">
        <f t="shared" si="3"/>
        <v>-55</v>
      </c>
      <c r="I17" s="62">
        <f t="shared" si="3"/>
        <v>-19</v>
      </c>
      <c r="J17" s="23">
        <f t="shared" si="3"/>
        <v>103</v>
      </c>
      <c r="K17" s="23">
        <f t="shared" si="3"/>
        <v>43</v>
      </c>
      <c r="L17" s="23">
        <f t="shared" si="3"/>
        <v>387</v>
      </c>
      <c r="M17" s="23">
        <f t="shared" si="3"/>
        <v>327</v>
      </c>
      <c r="N17" s="23">
        <f t="shared" si="3"/>
        <v>349</v>
      </c>
      <c r="O17" s="23">
        <f t="shared" si="3"/>
        <v>372</v>
      </c>
      <c r="P17" s="23">
        <f t="shared" si="3"/>
        <v>432</v>
      </c>
      <c r="Q17" s="23">
        <f t="shared" si="3"/>
        <v>372</v>
      </c>
      <c r="R17" s="23">
        <f t="shared" si="3"/>
        <v>312</v>
      </c>
      <c r="S17" s="23">
        <f t="shared" si="3"/>
        <v>252</v>
      </c>
      <c r="T17" s="23">
        <f t="shared" si="3"/>
        <v>192</v>
      </c>
      <c r="U17" s="23">
        <f t="shared" si="3"/>
        <v>169</v>
      </c>
      <c r="V17" s="23">
        <f t="shared" si="3"/>
        <v>109</v>
      </c>
      <c r="W17" s="23">
        <f t="shared" si="3"/>
        <v>49</v>
      </c>
      <c r="X17" s="62">
        <f t="shared" si="3"/>
        <v>-11</v>
      </c>
      <c r="Y17" s="62">
        <f t="shared" si="3"/>
        <v>-71</v>
      </c>
      <c r="Z17" s="23">
        <f t="shared" si="3"/>
        <v>59</v>
      </c>
      <c r="AA17" s="62">
        <f t="shared" si="3"/>
        <v>-1</v>
      </c>
      <c r="AB17" s="23">
        <f t="shared" si="3"/>
        <v>4</v>
      </c>
      <c r="AC17" s="62">
        <f t="shared" si="3"/>
        <v>-56</v>
      </c>
      <c r="AD17" s="23">
        <f t="shared" si="3"/>
        <v>184</v>
      </c>
      <c r="AE17" s="23">
        <f t="shared" si="3"/>
        <v>264</v>
      </c>
      <c r="AF17" s="23">
        <f t="shared" si="3"/>
        <v>204</v>
      </c>
      <c r="AG17" s="23">
        <f t="shared" si="3"/>
        <v>154</v>
      </c>
      <c r="AH17" s="23">
        <f t="shared" si="3"/>
        <v>258</v>
      </c>
      <c r="AI17" s="23">
        <f t="shared" si="3"/>
        <v>274</v>
      </c>
      <c r="AJ17" s="23">
        <f t="shared" si="3"/>
        <v>395</v>
      </c>
      <c r="AK17" s="23">
        <f t="shared" si="3"/>
        <v>345</v>
      </c>
      <c r="AL17" s="23">
        <f t="shared" si="3"/>
        <v>295</v>
      </c>
      <c r="AM17" s="23">
        <f t="shared" si="3"/>
        <v>245</v>
      </c>
      <c r="AN17" s="113">
        <f t="shared" si="3"/>
        <v>195</v>
      </c>
      <c r="AO17" s="113">
        <f t="shared" si="3"/>
        <v>145</v>
      </c>
      <c r="AP17" s="113">
        <f t="shared" si="3"/>
        <v>95</v>
      </c>
      <c r="AQ17" s="113">
        <f t="shared" si="3"/>
        <v>45</v>
      </c>
      <c r="AR17" s="71">
        <f t="shared" ref="AR17:AW17" si="4">AR12-AR15</f>
        <v>-5</v>
      </c>
      <c r="AS17" s="71">
        <f t="shared" si="4"/>
        <v>-55</v>
      </c>
      <c r="AT17" s="71">
        <f t="shared" si="4"/>
        <v>-105</v>
      </c>
      <c r="AU17" s="71">
        <f t="shared" si="4"/>
        <v>-155</v>
      </c>
      <c r="AV17" s="71">
        <f t="shared" si="4"/>
        <v>-205</v>
      </c>
      <c r="AW17" s="71">
        <f t="shared" si="4"/>
        <v>-255</v>
      </c>
      <c r="AX17" s="71">
        <f t="shared" ref="AX17:AZ17" si="5">AX12-AX15</f>
        <v>-305</v>
      </c>
      <c r="AY17" s="71">
        <f t="shared" si="5"/>
        <v>-355</v>
      </c>
      <c r="AZ17" s="71">
        <f t="shared" si="5"/>
        <v>-405</v>
      </c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</row>
    <row r="18" spans="1:88" ht="16.5">
      <c r="C18" s="7"/>
      <c r="D18" s="7"/>
      <c r="E18" s="7"/>
      <c r="F18" s="7"/>
      <c r="G18" s="7"/>
      <c r="H18" s="7"/>
      <c r="I18" s="7"/>
      <c r="J18" s="7"/>
      <c r="L18" s="8"/>
      <c r="M18" s="8"/>
      <c r="N18" s="8"/>
      <c r="O18" s="8"/>
      <c r="P18" s="8"/>
      <c r="Q18" s="8"/>
      <c r="R18" s="8"/>
      <c r="S18" s="8"/>
      <c r="T18" s="8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6"/>
      <c r="AO18" s="6"/>
      <c r="AP18" s="6"/>
      <c r="AQ18" s="6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M18" s="7"/>
    </row>
    <row r="23" spans="1:88" ht="16.5">
      <c r="AC23" s="68"/>
    </row>
  </sheetData>
  <phoneticPr fontId="0" type="noConversion"/>
  <pageMargins left="0.74803149606299213" right="0.74803149606299213" top="0.98425196850393704" bottom="0.98425196850393704" header="0" footer="0"/>
  <pageSetup paperSize="9" orientation="landscape" r:id="rId1"/>
  <headerFooter alignWithMargins="0">
    <oddFooter>&amp;R&amp;F
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8"/>
  <sheetViews>
    <sheetView workbookViewId="0">
      <pane ySplit="2" topLeftCell="A21" activePane="bottomLeft" state="frozen"/>
      <selection pane="bottomLeft"/>
    </sheetView>
  </sheetViews>
  <sheetFormatPr defaultRowHeight="15"/>
  <cols>
    <col min="1" max="1" width="8" style="31" bestFit="1" customWidth="1"/>
    <col min="2" max="2" width="74.85546875" style="31" customWidth="1"/>
    <col min="3" max="3" width="7.7109375" style="31" bestFit="1" customWidth="1"/>
    <col min="4" max="4" width="22" style="31" bestFit="1" customWidth="1"/>
    <col min="5" max="5" width="10.85546875" style="33" bestFit="1" customWidth="1"/>
    <col min="6" max="6" width="11.140625" style="34" bestFit="1" customWidth="1"/>
    <col min="7" max="7" width="10" style="35" bestFit="1" customWidth="1"/>
    <col min="8" max="8" width="8" style="36" bestFit="1" customWidth="1"/>
    <col min="9" max="16384" width="9.140625" style="36"/>
  </cols>
  <sheetData>
    <row r="1" spans="1:8" ht="16.5" customHeight="1">
      <c r="B1" s="108"/>
      <c r="C1" s="32"/>
    </row>
    <row r="2" spans="1:8" s="42" customFormat="1" ht="17.25" thickBot="1">
      <c r="A2" s="37" t="s">
        <v>3</v>
      </c>
      <c r="B2" s="38" t="s">
        <v>10</v>
      </c>
      <c r="C2" s="38" t="s">
        <v>11</v>
      </c>
      <c r="D2" s="37" t="s">
        <v>8</v>
      </c>
      <c r="E2" s="39" t="s">
        <v>7</v>
      </c>
      <c r="F2" s="40" t="s">
        <v>5</v>
      </c>
      <c r="G2" s="41" t="s">
        <v>4</v>
      </c>
      <c r="H2" s="37" t="s">
        <v>32</v>
      </c>
    </row>
    <row r="3" spans="1:8" ht="16.5">
      <c r="A3" s="43">
        <v>40747</v>
      </c>
      <c r="B3" s="44" t="s">
        <v>47</v>
      </c>
      <c r="C3" s="44" t="s">
        <v>23</v>
      </c>
      <c r="D3" s="111" t="s">
        <v>48</v>
      </c>
      <c r="E3" s="45"/>
      <c r="F3" s="46"/>
      <c r="G3" s="47">
        <v>40</v>
      </c>
      <c r="H3" s="47">
        <f>G3/5</f>
        <v>8</v>
      </c>
    </row>
    <row r="4" spans="1:8" s="77" customFormat="1" ht="16.5">
      <c r="A4" s="72">
        <v>40754</v>
      </c>
      <c r="B4" s="73" t="s">
        <v>65</v>
      </c>
      <c r="C4" s="73" t="s">
        <v>38</v>
      </c>
      <c r="D4" s="112" t="s">
        <v>50</v>
      </c>
      <c r="E4" s="75">
        <v>7.7</v>
      </c>
      <c r="F4" s="76">
        <v>104</v>
      </c>
      <c r="G4" s="109">
        <f>G3+F4+40</f>
        <v>184</v>
      </c>
      <c r="H4" s="47">
        <f t="shared" ref="H4:H52" si="0">G4/5</f>
        <v>36.799999999999997</v>
      </c>
    </row>
    <row r="5" spans="1:8" s="77" customFormat="1" ht="16.5">
      <c r="A5" s="72">
        <v>40761</v>
      </c>
      <c r="B5" s="73" t="s">
        <v>54</v>
      </c>
      <c r="C5" s="73" t="s">
        <v>38</v>
      </c>
      <c r="D5" s="112" t="s">
        <v>55</v>
      </c>
      <c r="E5" s="75">
        <v>6.7</v>
      </c>
      <c r="F5" s="76">
        <v>201</v>
      </c>
      <c r="G5" s="109">
        <f t="shared" ref="G5:G32" si="1">G4+F5+40</f>
        <v>425</v>
      </c>
      <c r="H5" s="47">
        <f t="shared" si="0"/>
        <v>85</v>
      </c>
    </row>
    <row r="6" spans="1:8" ht="16.5">
      <c r="A6" s="43">
        <v>40768</v>
      </c>
      <c r="B6" s="44" t="s">
        <v>57</v>
      </c>
      <c r="C6" s="44" t="s">
        <v>38</v>
      </c>
      <c r="D6" s="111" t="s">
        <v>58</v>
      </c>
      <c r="E6" s="45"/>
      <c r="F6" s="46"/>
      <c r="G6" s="109">
        <f t="shared" si="1"/>
        <v>465</v>
      </c>
      <c r="H6" s="47">
        <f t="shared" si="0"/>
        <v>93</v>
      </c>
    </row>
    <row r="7" spans="1:8" ht="16.5">
      <c r="A7" s="43">
        <v>40775</v>
      </c>
      <c r="B7" s="44" t="s">
        <v>60</v>
      </c>
      <c r="C7" s="44" t="s">
        <v>22</v>
      </c>
      <c r="D7" s="111" t="s">
        <v>61</v>
      </c>
      <c r="E7" s="45"/>
      <c r="F7" s="46"/>
      <c r="G7" s="109">
        <f t="shared" si="1"/>
        <v>505</v>
      </c>
      <c r="H7" s="47">
        <f t="shared" si="0"/>
        <v>101</v>
      </c>
    </row>
    <row r="8" spans="1:8" ht="16.5">
      <c r="A8" s="43">
        <v>40782</v>
      </c>
      <c r="B8" s="44" t="s">
        <v>63</v>
      </c>
      <c r="C8" s="44" t="s">
        <v>14</v>
      </c>
      <c r="D8" s="111" t="s">
        <v>64</v>
      </c>
      <c r="E8" s="45"/>
      <c r="F8" s="46"/>
      <c r="G8" s="109">
        <f t="shared" si="1"/>
        <v>545</v>
      </c>
      <c r="H8" s="47">
        <f t="shared" si="0"/>
        <v>109</v>
      </c>
    </row>
    <row r="9" spans="1:8" ht="16.5">
      <c r="A9" s="43">
        <v>40789</v>
      </c>
      <c r="B9" s="44" t="s">
        <v>67</v>
      </c>
      <c r="C9" s="44" t="s">
        <v>36</v>
      </c>
      <c r="D9" s="111" t="s">
        <v>68</v>
      </c>
      <c r="E9" s="45">
        <v>4.8</v>
      </c>
      <c r="F9" s="46">
        <v>96</v>
      </c>
      <c r="G9" s="109">
        <f t="shared" si="1"/>
        <v>681</v>
      </c>
      <c r="H9" s="47">
        <f t="shared" si="0"/>
        <v>136.19999999999999</v>
      </c>
    </row>
    <row r="10" spans="1:8" ht="16.5">
      <c r="A10" s="43">
        <v>40796</v>
      </c>
      <c r="B10" s="44" t="s">
        <v>71</v>
      </c>
      <c r="C10" s="44" t="s">
        <v>36</v>
      </c>
      <c r="D10" s="111" t="s">
        <v>72</v>
      </c>
      <c r="E10" s="45">
        <v>9.1</v>
      </c>
      <c r="F10" s="46">
        <v>182</v>
      </c>
      <c r="G10" s="109">
        <f t="shared" si="1"/>
        <v>903</v>
      </c>
      <c r="H10" s="47">
        <f t="shared" si="0"/>
        <v>180.6</v>
      </c>
    </row>
    <row r="11" spans="1:8" ht="16.5">
      <c r="A11" s="43">
        <v>40803</v>
      </c>
      <c r="B11" s="44" t="s">
        <v>75</v>
      </c>
      <c r="C11" s="44" t="s">
        <v>36</v>
      </c>
      <c r="D11" s="111" t="s">
        <v>76</v>
      </c>
      <c r="E11" s="45"/>
      <c r="F11" s="46"/>
      <c r="G11" s="109">
        <f t="shared" si="1"/>
        <v>943</v>
      </c>
      <c r="H11" s="47">
        <f t="shared" si="0"/>
        <v>188.6</v>
      </c>
    </row>
    <row r="12" spans="1:8" ht="16.5">
      <c r="A12" s="43">
        <v>40810</v>
      </c>
      <c r="B12" s="44" t="s">
        <v>78</v>
      </c>
      <c r="C12" s="44" t="s">
        <v>21</v>
      </c>
      <c r="D12" s="111" t="s">
        <v>79</v>
      </c>
      <c r="E12" s="46">
        <v>20.2</v>
      </c>
      <c r="F12" s="46">
        <v>404</v>
      </c>
      <c r="G12" s="109">
        <f t="shared" si="1"/>
        <v>1387</v>
      </c>
      <c r="H12" s="47">
        <f t="shared" si="0"/>
        <v>277.39999999999998</v>
      </c>
    </row>
    <row r="13" spans="1:8" ht="16.5">
      <c r="A13" s="43">
        <v>40817</v>
      </c>
      <c r="B13" s="44" t="s">
        <v>81</v>
      </c>
      <c r="C13" s="44" t="s">
        <v>21</v>
      </c>
      <c r="D13" s="111" t="s">
        <v>82</v>
      </c>
      <c r="E13" s="92"/>
      <c r="F13" s="93"/>
      <c r="G13" s="109">
        <f t="shared" si="1"/>
        <v>1427</v>
      </c>
      <c r="H13" s="47">
        <f t="shared" si="0"/>
        <v>285.39999999999998</v>
      </c>
    </row>
    <row r="14" spans="1:8" ht="16.5">
      <c r="A14" s="43">
        <v>40824</v>
      </c>
      <c r="B14" s="44" t="s">
        <v>84</v>
      </c>
      <c r="C14" s="44" t="s">
        <v>23</v>
      </c>
      <c r="D14" s="111" t="s">
        <v>85</v>
      </c>
      <c r="E14" s="92">
        <v>4.0999999999999996</v>
      </c>
      <c r="F14" s="93">
        <v>82</v>
      </c>
      <c r="G14" s="109">
        <f t="shared" si="1"/>
        <v>1549</v>
      </c>
      <c r="H14" s="47">
        <f t="shared" si="0"/>
        <v>309.8</v>
      </c>
    </row>
    <row r="15" spans="1:8" ht="16.5">
      <c r="A15" s="43">
        <v>40831</v>
      </c>
      <c r="B15" s="44" t="s">
        <v>87</v>
      </c>
      <c r="C15" s="44" t="s">
        <v>23</v>
      </c>
      <c r="D15" s="111" t="s">
        <v>88</v>
      </c>
      <c r="E15" s="45">
        <v>5.5</v>
      </c>
      <c r="F15" s="46">
        <v>82.5</v>
      </c>
      <c r="G15" s="109">
        <f t="shared" si="1"/>
        <v>1671.5</v>
      </c>
      <c r="H15" s="47">
        <f t="shared" si="0"/>
        <v>334.3</v>
      </c>
    </row>
    <row r="16" spans="1:8" ht="16.5">
      <c r="A16" s="43">
        <v>40838</v>
      </c>
      <c r="B16" s="44" t="s">
        <v>91</v>
      </c>
      <c r="C16" s="44" t="s">
        <v>23</v>
      </c>
      <c r="D16" s="111" t="s">
        <v>92</v>
      </c>
      <c r="E16" s="45">
        <v>8</v>
      </c>
      <c r="F16" s="46">
        <v>120</v>
      </c>
      <c r="G16" s="109">
        <f t="shared" si="1"/>
        <v>1831.5</v>
      </c>
      <c r="H16" s="47">
        <f t="shared" si="0"/>
        <v>366.3</v>
      </c>
    </row>
    <row r="17" spans="1:17" ht="16.5">
      <c r="A17" s="43">
        <v>40845</v>
      </c>
      <c r="B17" s="44" t="s">
        <v>95</v>
      </c>
      <c r="C17" s="44" t="s">
        <v>23</v>
      </c>
      <c r="D17" s="111" t="s">
        <v>96</v>
      </c>
      <c r="E17" s="45"/>
      <c r="F17" s="46"/>
      <c r="G17" s="109">
        <f t="shared" si="1"/>
        <v>1871.5</v>
      </c>
      <c r="H17" s="47">
        <f t="shared" si="0"/>
        <v>374.3</v>
      </c>
    </row>
    <row r="18" spans="1:17" ht="16.5">
      <c r="A18" s="43">
        <v>40852</v>
      </c>
      <c r="B18" s="44" t="s">
        <v>97</v>
      </c>
      <c r="C18" s="44" t="s">
        <v>38</v>
      </c>
      <c r="D18" s="111" t="s">
        <v>98</v>
      </c>
      <c r="E18" s="45"/>
      <c r="F18" s="46"/>
      <c r="G18" s="109">
        <f t="shared" si="1"/>
        <v>1911.5</v>
      </c>
      <c r="H18" s="47">
        <f t="shared" si="0"/>
        <v>382.3</v>
      </c>
    </row>
    <row r="19" spans="1:17" ht="16.5">
      <c r="A19" s="43">
        <v>40859</v>
      </c>
      <c r="B19" s="44" t="s">
        <v>101</v>
      </c>
      <c r="C19" s="44" t="s">
        <v>22</v>
      </c>
      <c r="D19" s="111" t="s">
        <v>102</v>
      </c>
      <c r="E19" s="45"/>
      <c r="F19" s="46"/>
      <c r="G19" s="109">
        <f t="shared" si="1"/>
        <v>1951.5</v>
      </c>
      <c r="H19" s="47">
        <f t="shared" si="0"/>
        <v>390.3</v>
      </c>
    </row>
    <row r="20" spans="1:17" ht="16.5">
      <c r="A20" s="43">
        <v>40866</v>
      </c>
      <c r="B20" s="44" t="s">
        <v>105</v>
      </c>
      <c r="C20" s="44" t="s">
        <v>14</v>
      </c>
      <c r="D20" s="111" t="s">
        <v>106</v>
      </c>
      <c r="E20" s="45"/>
      <c r="F20" s="46"/>
      <c r="G20" s="109">
        <f t="shared" si="1"/>
        <v>1991.5</v>
      </c>
      <c r="H20" s="47">
        <f t="shared" si="0"/>
        <v>398.3</v>
      </c>
    </row>
    <row r="21" spans="1:17" ht="16.5">
      <c r="A21" s="43">
        <v>40873</v>
      </c>
      <c r="B21" s="44" t="s">
        <v>108</v>
      </c>
      <c r="C21" s="44" t="s">
        <v>36</v>
      </c>
      <c r="D21" s="111" t="s">
        <v>109</v>
      </c>
      <c r="E21" s="45">
        <v>3.7</v>
      </c>
      <c r="F21" s="46">
        <v>37</v>
      </c>
      <c r="G21" s="109">
        <f t="shared" si="1"/>
        <v>2068.5</v>
      </c>
      <c r="H21" s="47">
        <f t="shared" si="0"/>
        <v>413.7</v>
      </c>
    </row>
    <row r="22" spans="1:17" ht="16.5">
      <c r="A22" s="43">
        <v>40880</v>
      </c>
      <c r="B22" s="44" t="s">
        <v>111</v>
      </c>
      <c r="C22" s="44" t="s">
        <v>21</v>
      </c>
      <c r="D22" s="111" t="s">
        <v>112</v>
      </c>
      <c r="E22" s="45"/>
      <c r="F22" s="46"/>
      <c r="G22" s="109">
        <f t="shared" si="1"/>
        <v>2108.5</v>
      </c>
      <c r="H22" s="47">
        <f t="shared" si="0"/>
        <v>421.7</v>
      </c>
    </row>
    <row r="23" spans="1:17" ht="16.5">
      <c r="A23" s="43">
        <v>40887</v>
      </c>
      <c r="B23" s="44" t="s">
        <v>114</v>
      </c>
      <c r="C23" s="44" t="s">
        <v>23</v>
      </c>
      <c r="D23" s="111" t="s">
        <v>115</v>
      </c>
      <c r="E23" s="45"/>
      <c r="F23" s="46"/>
      <c r="G23" s="109">
        <f t="shared" si="1"/>
        <v>2148.5</v>
      </c>
      <c r="H23" s="47">
        <f t="shared" si="0"/>
        <v>429.7</v>
      </c>
    </row>
    <row r="24" spans="1:17" ht="16.5">
      <c r="A24" s="43">
        <v>40894</v>
      </c>
      <c r="B24" s="44" t="s">
        <v>118</v>
      </c>
      <c r="C24" s="44" t="s">
        <v>38</v>
      </c>
      <c r="D24" s="111" t="s">
        <v>119</v>
      </c>
      <c r="E24" s="45"/>
      <c r="F24" s="46"/>
      <c r="G24" s="109">
        <f t="shared" si="1"/>
        <v>2188.5</v>
      </c>
      <c r="H24" s="47">
        <f t="shared" si="0"/>
        <v>437.7</v>
      </c>
    </row>
    <row r="25" spans="1:17" ht="16.5">
      <c r="A25" s="43">
        <v>40903</v>
      </c>
      <c r="B25" s="44" t="s">
        <v>121</v>
      </c>
      <c r="C25" s="44" t="s">
        <v>22</v>
      </c>
      <c r="D25" s="111" t="s">
        <v>129</v>
      </c>
      <c r="E25" s="45"/>
      <c r="F25" s="46"/>
      <c r="G25" s="109">
        <f t="shared" si="1"/>
        <v>2228.5</v>
      </c>
      <c r="H25" s="47">
        <f t="shared" si="0"/>
        <v>445.7</v>
      </c>
      <c r="J25" s="65"/>
      <c r="P25" s="66"/>
      <c r="Q25" s="66"/>
    </row>
    <row r="26" spans="1:17" ht="16.5">
      <c r="A26" s="43">
        <v>40908</v>
      </c>
      <c r="B26" s="44" t="s">
        <v>123</v>
      </c>
      <c r="C26" s="44" t="s">
        <v>14</v>
      </c>
      <c r="D26" s="111" t="s">
        <v>122</v>
      </c>
      <c r="E26" s="45">
        <v>12.7</v>
      </c>
      <c r="F26" s="46">
        <v>190.5</v>
      </c>
      <c r="G26" s="109">
        <f t="shared" si="1"/>
        <v>2459</v>
      </c>
      <c r="H26" s="47">
        <f t="shared" si="0"/>
        <v>491.8</v>
      </c>
      <c r="J26" s="65"/>
      <c r="N26" s="67"/>
      <c r="O26" s="67"/>
      <c r="P26" s="66"/>
      <c r="Q26" s="66"/>
    </row>
    <row r="27" spans="1:17" ht="16.5">
      <c r="A27" s="43">
        <v>40550</v>
      </c>
      <c r="B27" s="44" t="s">
        <v>125</v>
      </c>
      <c r="C27" s="44" t="s">
        <v>14</v>
      </c>
      <c r="D27" s="111" t="s">
        <v>126</v>
      </c>
      <c r="E27" s="45"/>
      <c r="F27" s="46"/>
      <c r="G27" s="109">
        <f t="shared" si="1"/>
        <v>2499</v>
      </c>
      <c r="H27" s="47">
        <f t="shared" si="0"/>
        <v>499.8</v>
      </c>
    </row>
    <row r="28" spans="1:17" ht="16.5">
      <c r="A28" s="43">
        <v>40557</v>
      </c>
      <c r="B28" s="44" t="s">
        <v>130</v>
      </c>
      <c r="C28" s="44" t="s">
        <v>36</v>
      </c>
      <c r="D28" s="111" t="s">
        <v>131</v>
      </c>
      <c r="E28" s="45">
        <v>6.5</v>
      </c>
      <c r="F28" s="46">
        <v>65</v>
      </c>
      <c r="G28" s="109">
        <f t="shared" si="1"/>
        <v>2604</v>
      </c>
      <c r="H28" s="47">
        <f t="shared" si="0"/>
        <v>520.79999999999995</v>
      </c>
    </row>
    <row r="29" spans="1:17" ht="16.5">
      <c r="A29" s="43">
        <v>40564</v>
      </c>
      <c r="B29" s="44" t="s">
        <v>134</v>
      </c>
      <c r="C29" s="44" t="s">
        <v>36</v>
      </c>
      <c r="D29" s="111" t="s">
        <v>135</v>
      </c>
      <c r="E29" s="45"/>
      <c r="F29" s="46"/>
      <c r="G29" s="109">
        <f t="shared" si="1"/>
        <v>2644</v>
      </c>
      <c r="H29" s="47">
        <f t="shared" si="0"/>
        <v>528.79999999999995</v>
      </c>
    </row>
    <row r="30" spans="1:17" ht="16.5">
      <c r="A30" s="43">
        <v>40571</v>
      </c>
      <c r="B30" s="44" t="s">
        <v>138</v>
      </c>
      <c r="C30" s="44" t="s">
        <v>21</v>
      </c>
      <c r="D30" s="111" t="s">
        <v>139</v>
      </c>
      <c r="E30" s="45">
        <v>10</v>
      </c>
      <c r="F30" s="46">
        <v>300</v>
      </c>
      <c r="G30" s="109">
        <f t="shared" si="1"/>
        <v>2984</v>
      </c>
      <c r="H30" s="47">
        <f t="shared" si="0"/>
        <v>596.79999999999995</v>
      </c>
    </row>
    <row r="31" spans="1:17" ht="16.5">
      <c r="A31" s="43">
        <v>40578</v>
      </c>
      <c r="B31" s="44" t="s">
        <v>141</v>
      </c>
      <c r="C31" s="44" t="s">
        <v>21</v>
      </c>
      <c r="D31" s="111" t="s">
        <v>142</v>
      </c>
      <c r="E31" s="45">
        <v>7</v>
      </c>
      <c r="F31" s="46">
        <v>140</v>
      </c>
      <c r="G31" s="109">
        <f t="shared" si="1"/>
        <v>3164</v>
      </c>
      <c r="H31" s="47">
        <f t="shared" si="0"/>
        <v>632.79999999999995</v>
      </c>
    </row>
    <row r="32" spans="1:17" ht="16.5">
      <c r="A32" s="43">
        <v>40585</v>
      </c>
      <c r="B32" s="44" t="s">
        <v>144</v>
      </c>
      <c r="C32" s="44" t="s">
        <v>21</v>
      </c>
      <c r="D32" s="48" t="s">
        <v>145</v>
      </c>
      <c r="E32" s="45"/>
      <c r="F32" s="46"/>
      <c r="G32" s="109">
        <f t="shared" si="1"/>
        <v>3204</v>
      </c>
      <c r="H32" s="47">
        <f t="shared" si="0"/>
        <v>640.79999999999995</v>
      </c>
    </row>
    <row r="33" spans="1:8" ht="16.5">
      <c r="A33" s="43">
        <v>40592</v>
      </c>
      <c r="B33" s="44" t="s">
        <v>151</v>
      </c>
      <c r="C33" s="44" t="s">
        <v>23</v>
      </c>
      <c r="D33" s="42" t="s">
        <v>152</v>
      </c>
      <c r="E33" s="45">
        <v>2.6</v>
      </c>
      <c r="F33" s="46">
        <v>26</v>
      </c>
      <c r="G33" s="109">
        <f>G32+F33+50</f>
        <v>3280</v>
      </c>
      <c r="H33" s="47">
        <f t="shared" si="0"/>
        <v>656</v>
      </c>
    </row>
    <row r="34" spans="1:8" ht="16.5">
      <c r="A34" s="43">
        <v>40599</v>
      </c>
      <c r="B34" s="44" t="s">
        <v>153</v>
      </c>
      <c r="C34" s="44" t="s">
        <v>38</v>
      </c>
      <c r="D34" s="42" t="s">
        <v>154</v>
      </c>
      <c r="E34" s="45">
        <v>6.5</v>
      </c>
      <c r="F34" s="46">
        <v>154</v>
      </c>
      <c r="G34" s="109">
        <f t="shared" ref="G34:G52" si="2">G33+F34+50</f>
        <v>3484</v>
      </c>
      <c r="H34" s="47">
        <f t="shared" si="0"/>
        <v>696.8</v>
      </c>
    </row>
    <row r="35" spans="1:8" ht="16.5">
      <c r="A35" s="43">
        <v>40605</v>
      </c>
      <c r="B35" s="44" t="s">
        <v>157</v>
      </c>
      <c r="C35" s="44" t="s">
        <v>38</v>
      </c>
      <c r="D35" s="48" t="s">
        <v>158</v>
      </c>
      <c r="E35" s="45">
        <v>3.3</v>
      </c>
      <c r="F35" s="46">
        <v>66</v>
      </c>
      <c r="G35" s="109">
        <f t="shared" si="2"/>
        <v>3600</v>
      </c>
      <c r="H35" s="47">
        <f t="shared" si="0"/>
        <v>720</v>
      </c>
    </row>
    <row r="36" spans="1:8" ht="16.5">
      <c r="A36" s="43">
        <v>40612</v>
      </c>
      <c r="B36" s="44" t="s">
        <v>164</v>
      </c>
      <c r="C36" s="44" t="s">
        <v>38</v>
      </c>
      <c r="D36" s="42" t="s">
        <v>165</v>
      </c>
      <c r="E36" s="45">
        <v>11.4</v>
      </c>
      <c r="F36" s="46">
        <v>171</v>
      </c>
      <c r="G36" s="109">
        <f t="shared" si="2"/>
        <v>3821</v>
      </c>
      <c r="H36" s="47">
        <f t="shared" si="0"/>
        <v>764.2</v>
      </c>
    </row>
    <row r="37" spans="1:8" ht="16.5">
      <c r="A37" s="43">
        <v>40619</v>
      </c>
      <c r="B37" s="44"/>
      <c r="C37" s="44" t="s">
        <v>38</v>
      </c>
      <c r="D37" s="48"/>
      <c r="E37" s="45"/>
      <c r="F37" s="46"/>
      <c r="G37" s="109">
        <f t="shared" si="2"/>
        <v>3871</v>
      </c>
      <c r="H37" s="47">
        <f t="shared" si="0"/>
        <v>774.2</v>
      </c>
    </row>
    <row r="38" spans="1:8" ht="16.5">
      <c r="A38" s="43">
        <v>40626</v>
      </c>
      <c r="B38" s="44"/>
      <c r="C38" s="44"/>
      <c r="D38" s="42"/>
      <c r="E38" s="45"/>
      <c r="F38" s="46"/>
      <c r="G38" s="109">
        <f t="shared" si="2"/>
        <v>3921</v>
      </c>
      <c r="H38" s="47">
        <f t="shared" si="0"/>
        <v>784.2</v>
      </c>
    </row>
    <row r="39" spans="1:8" ht="16.5">
      <c r="A39" s="43">
        <v>40633</v>
      </c>
      <c r="B39" s="44"/>
      <c r="C39" s="44"/>
      <c r="D39" s="48"/>
      <c r="E39" s="45"/>
      <c r="F39" s="46"/>
      <c r="G39" s="109">
        <f t="shared" si="2"/>
        <v>3971</v>
      </c>
      <c r="H39" s="47">
        <f t="shared" si="0"/>
        <v>794.2</v>
      </c>
    </row>
    <row r="40" spans="1:8" s="77" customFormat="1" ht="16.5">
      <c r="A40" s="72">
        <v>40640</v>
      </c>
      <c r="B40" s="73"/>
      <c r="C40" s="73"/>
      <c r="D40" s="74"/>
      <c r="E40" s="75"/>
      <c r="F40" s="76"/>
      <c r="G40" s="109">
        <f t="shared" si="2"/>
        <v>4021</v>
      </c>
      <c r="H40" s="47">
        <f t="shared" si="0"/>
        <v>804.2</v>
      </c>
    </row>
    <row r="41" spans="1:8" s="77" customFormat="1" ht="16.5">
      <c r="A41" s="72">
        <v>40647</v>
      </c>
      <c r="B41" s="73"/>
      <c r="C41" s="73"/>
      <c r="D41" s="78"/>
      <c r="E41" s="75"/>
      <c r="F41" s="76"/>
      <c r="G41" s="109">
        <f t="shared" si="2"/>
        <v>4071</v>
      </c>
      <c r="H41" s="47">
        <f t="shared" si="0"/>
        <v>814.2</v>
      </c>
    </row>
    <row r="42" spans="1:8" s="77" customFormat="1" ht="16.5">
      <c r="A42" s="72">
        <v>40654</v>
      </c>
      <c r="B42" s="73"/>
      <c r="C42" s="73"/>
      <c r="D42" s="78"/>
      <c r="E42" s="75"/>
      <c r="F42" s="76"/>
      <c r="G42" s="109">
        <f t="shared" si="2"/>
        <v>4121</v>
      </c>
      <c r="H42" s="47">
        <f t="shared" si="0"/>
        <v>824.2</v>
      </c>
    </row>
    <row r="43" spans="1:8" s="77" customFormat="1" ht="16.5">
      <c r="A43" s="72">
        <v>40661</v>
      </c>
      <c r="B43" s="73"/>
      <c r="C43" s="73"/>
      <c r="D43" s="78"/>
      <c r="E43" s="75"/>
      <c r="F43" s="76"/>
      <c r="G43" s="109">
        <f t="shared" si="2"/>
        <v>4171</v>
      </c>
      <c r="H43" s="47">
        <f t="shared" si="0"/>
        <v>834.2</v>
      </c>
    </row>
    <row r="44" spans="1:8" ht="16.5">
      <c r="A44" s="43">
        <v>40668</v>
      </c>
      <c r="B44" s="44"/>
      <c r="C44" s="44"/>
      <c r="D44" s="42"/>
      <c r="E44" s="45"/>
      <c r="F44" s="46"/>
      <c r="G44" s="109">
        <f t="shared" si="2"/>
        <v>4221</v>
      </c>
      <c r="H44" s="47">
        <f t="shared" si="0"/>
        <v>844.2</v>
      </c>
    </row>
    <row r="45" spans="1:8" ht="16.5">
      <c r="A45" s="43">
        <v>40675</v>
      </c>
      <c r="B45" s="44"/>
      <c r="C45" s="44"/>
      <c r="D45" s="42"/>
      <c r="E45" s="45"/>
      <c r="F45" s="46"/>
      <c r="G45" s="109">
        <f t="shared" si="2"/>
        <v>4271</v>
      </c>
      <c r="H45" s="47">
        <f t="shared" si="0"/>
        <v>854.2</v>
      </c>
    </row>
    <row r="46" spans="1:8" ht="16.5">
      <c r="A46" s="43">
        <v>40682</v>
      </c>
      <c r="B46" s="44"/>
      <c r="C46" s="44"/>
      <c r="D46" s="42"/>
      <c r="E46" s="45"/>
      <c r="F46" s="46"/>
      <c r="G46" s="109">
        <f t="shared" si="2"/>
        <v>4321</v>
      </c>
      <c r="H46" s="47">
        <f t="shared" si="0"/>
        <v>864.2</v>
      </c>
    </row>
    <row r="47" spans="1:8" ht="16.5">
      <c r="A47" s="43">
        <v>40689</v>
      </c>
      <c r="B47" s="44"/>
      <c r="C47" s="44"/>
      <c r="D47" s="48"/>
      <c r="E47" s="45"/>
      <c r="F47" s="46"/>
      <c r="G47" s="109">
        <f t="shared" si="2"/>
        <v>4371</v>
      </c>
      <c r="H47" s="47">
        <f t="shared" si="0"/>
        <v>874.2</v>
      </c>
    </row>
    <row r="48" spans="1:8" ht="16.5">
      <c r="A48" s="43">
        <v>40696</v>
      </c>
      <c r="B48" s="44"/>
      <c r="C48" s="44"/>
      <c r="D48" s="48"/>
      <c r="E48" s="45"/>
      <c r="F48" s="46"/>
      <c r="G48" s="109">
        <f t="shared" si="2"/>
        <v>4421</v>
      </c>
      <c r="H48" s="47">
        <f t="shared" si="0"/>
        <v>884.2</v>
      </c>
    </row>
    <row r="49" spans="1:8" ht="16.5">
      <c r="A49" s="43">
        <v>40703</v>
      </c>
      <c r="B49" s="44"/>
      <c r="C49" s="44"/>
      <c r="D49" s="42"/>
      <c r="E49" s="45"/>
      <c r="F49" s="46"/>
      <c r="G49" s="109">
        <f t="shared" si="2"/>
        <v>4471</v>
      </c>
      <c r="H49" s="47">
        <f t="shared" si="0"/>
        <v>894.2</v>
      </c>
    </row>
    <row r="50" spans="1:8" ht="16.5">
      <c r="A50" s="43">
        <v>40710</v>
      </c>
      <c r="B50" s="44"/>
      <c r="C50" s="44"/>
      <c r="D50" s="48"/>
      <c r="E50" s="45"/>
      <c r="F50" s="46"/>
      <c r="G50" s="109">
        <f t="shared" si="2"/>
        <v>4521</v>
      </c>
      <c r="H50" s="47">
        <f t="shared" si="0"/>
        <v>904.2</v>
      </c>
    </row>
    <row r="51" spans="1:8" ht="16.5">
      <c r="A51" s="43">
        <v>40717</v>
      </c>
      <c r="B51" s="44"/>
      <c r="C51" s="44"/>
      <c r="D51" s="48"/>
      <c r="E51" s="45"/>
      <c r="F51" s="46"/>
      <c r="G51" s="109">
        <f t="shared" si="2"/>
        <v>4571</v>
      </c>
      <c r="H51" s="47">
        <f t="shared" si="0"/>
        <v>914.2</v>
      </c>
    </row>
    <row r="52" spans="1:8" ht="16.5">
      <c r="A52" s="43">
        <v>40724</v>
      </c>
      <c r="B52" s="44"/>
      <c r="C52" s="44"/>
      <c r="D52" s="42"/>
      <c r="E52" s="45"/>
      <c r="F52" s="46"/>
      <c r="G52" s="109">
        <f t="shared" si="2"/>
        <v>4621</v>
      </c>
      <c r="H52" s="47">
        <f t="shared" si="0"/>
        <v>924.2</v>
      </c>
    </row>
    <row r="53" spans="1:8" ht="16.5">
      <c r="B53" s="44"/>
      <c r="C53" s="44"/>
      <c r="D53" s="48"/>
      <c r="E53" s="45"/>
      <c r="F53" s="46"/>
      <c r="G53" s="47"/>
    </row>
    <row r="54" spans="1:8" ht="16.5">
      <c r="B54" s="44"/>
      <c r="C54" s="44"/>
      <c r="D54" s="42"/>
      <c r="E54" s="45"/>
      <c r="F54" s="46"/>
      <c r="G54" s="47"/>
    </row>
    <row r="55" spans="1:8" ht="16.5">
      <c r="B55" s="44"/>
      <c r="C55" s="44"/>
      <c r="D55" s="42"/>
      <c r="E55" s="45"/>
      <c r="F55" s="46"/>
      <c r="G55" s="47"/>
    </row>
    <row r="56" spans="1:8" ht="16.5">
      <c r="B56" s="44"/>
      <c r="C56" s="44"/>
      <c r="D56" s="42"/>
      <c r="E56" s="45"/>
      <c r="F56" s="46"/>
      <c r="G56" s="47"/>
    </row>
    <row r="57" spans="1:8" ht="16.5">
      <c r="B57" s="44"/>
      <c r="C57" s="44"/>
      <c r="D57" s="42"/>
      <c r="E57" s="45"/>
      <c r="F57" s="46"/>
      <c r="G57" s="47"/>
    </row>
    <row r="58" spans="1:8" ht="16.5">
      <c r="B58" s="44"/>
      <c r="C58" s="44"/>
      <c r="D58" s="42"/>
      <c r="E58" s="45"/>
      <c r="F58" s="46"/>
      <c r="G58" s="47"/>
    </row>
    <row r="59" spans="1:8" ht="16.5">
      <c r="B59" s="44"/>
      <c r="C59" s="44"/>
      <c r="D59" s="42"/>
      <c r="E59" s="45"/>
      <c r="F59" s="46"/>
      <c r="G59" s="47"/>
    </row>
    <row r="60" spans="1:8" ht="16.5">
      <c r="B60" s="44"/>
      <c r="C60" s="44"/>
      <c r="D60" s="42"/>
      <c r="E60" s="45"/>
      <c r="F60" s="46"/>
      <c r="G60" s="47"/>
    </row>
    <row r="61" spans="1:8" ht="16.5">
      <c r="B61" s="44"/>
      <c r="C61" s="44"/>
      <c r="D61" s="42"/>
      <c r="E61" s="45"/>
      <c r="F61" s="46"/>
      <c r="G61" s="47"/>
    </row>
    <row r="62" spans="1:8" ht="16.5">
      <c r="B62" s="44"/>
      <c r="C62" s="44"/>
      <c r="D62" s="42"/>
      <c r="E62" s="45"/>
      <c r="F62" s="46"/>
      <c r="G62" s="47"/>
    </row>
    <row r="63" spans="1:8" ht="16.5">
      <c r="B63" s="44"/>
      <c r="C63" s="44"/>
      <c r="D63" s="42"/>
      <c r="E63" s="45"/>
      <c r="F63" s="46"/>
      <c r="G63" s="47"/>
    </row>
    <row r="64" spans="1:8" ht="16.5">
      <c r="B64" s="44"/>
      <c r="C64" s="44"/>
      <c r="D64" s="42"/>
      <c r="E64" s="45"/>
      <c r="F64" s="46"/>
      <c r="G64" s="47"/>
    </row>
    <row r="65" spans="2:7" ht="16.5">
      <c r="B65" s="44"/>
      <c r="C65" s="44"/>
      <c r="D65" s="42"/>
      <c r="E65" s="45"/>
      <c r="F65" s="46"/>
      <c r="G65" s="47"/>
    </row>
    <row r="66" spans="2:7" ht="16.5">
      <c r="B66" s="44"/>
      <c r="C66" s="44"/>
      <c r="D66" s="42"/>
      <c r="E66" s="45"/>
      <c r="F66" s="46"/>
      <c r="G66" s="47"/>
    </row>
    <row r="67" spans="2:7" ht="16.5">
      <c r="B67" s="44"/>
      <c r="C67" s="44"/>
      <c r="D67" s="42"/>
      <c r="E67" s="45"/>
      <c r="F67" s="46"/>
      <c r="G67" s="47"/>
    </row>
    <row r="68" spans="2:7" ht="16.5">
      <c r="B68" s="44"/>
      <c r="C68" s="44"/>
      <c r="D68" s="42"/>
      <c r="E68" s="45"/>
      <c r="F68" s="46"/>
      <c r="G68" s="47"/>
    </row>
    <row r="69" spans="2:7" ht="16.5">
      <c r="B69" s="44"/>
      <c r="C69" s="44"/>
      <c r="D69" s="42"/>
      <c r="E69" s="45"/>
      <c r="F69" s="46"/>
      <c r="G69" s="47"/>
    </row>
    <row r="70" spans="2:7" ht="16.5">
      <c r="B70" s="44"/>
      <c r="C70" s="44"/>
      <c r="D70" s="42"/>
      <c r="E70" s="45"/>
      <c r="F70" s="46"/>
      <c r="G70" s="47"/>
    </row>
    <row r="71" spans="2:7" ht="16.5">
      <c r="B71" s="44"/>
      <c r="C71" s="44"/>
      <c r="D71" s="42"/>
      <c r="E71" s="45"/>
      <c r="F71" s="46"/>
      <c r="G71" s="47"/>
    </row>
    <row r="72" spans="2:7" ht="16.5">
      <c r="B72" s="44"/>
      <c r="C72" s="44"/>
      <c r="D72" s="42"/>
      <c r="F72" s="47"/>
      <c r="G72" s="47"/>
    </row>
    <row r="73" spans="2:7" ht="16.5">
      <c r="B73" s="44"/>
      <c r="C73" s="44"/>
      <c r="D73" s="42"/>
      <c r="E73" s="45"/>
      <c r="F73" s="46"/>
      <c r="G73" s="47"/>
    </row>
    <row r="74" spans="2:7" ht="16.5">
      <c r="B74" s="44"/>
      <c r="C74" s="44"/>
      <c r="D74" s="42"/>
      <c r="G74" s="47"/>
    </row>
    <row r="75" spans="2:7" ht="16.5">
      <c r="B75" s="44"/>
      <c r="C75" s="44"/>
      <c r="D75" s="42"/>
      <c r="G75" s="47"/>
    </row>
    <row r="76" spans="2:7" ht="16.5">
      <c r="B76" s="44"/>
      <c r="C76" s="44"/>
      <c r="D76" s="42"/>
      <c r="G76" s="47"/>
    </row>
    <row r="77" spans="2:7" ht="16.5">
      <c r="B77" s="44"/>
      <c r="C77" s="44"/>
      <c r="D77" s="42"/>
      <c r="G77" s="47"/>
    </row>
    <row r="78" spans="2:7" ht="16.5">
      <c r="B78" s="44"/>
      <c r="C78" s="44"/>
      <c r="D78" s="42"/>
      <c r="E78" s="45"/>
      <c r="F78" s="49"/>
      <c r="G78" s="47"/>
    </row>
    <row r="79" spans="2:7" ht="16.5">
      <c r="B79" s="44"/>
      <c r="C79" s="44"/>
      <c r="D79" s="42"/>
      <c r="E79" s="45"/>
      <c r="G79" s="47"/>
    </row>
    <row r="80" spans="2:7" ht="16.5">
      <c r="B80" s="44"/>
      <c r="C80" s="44"/>
      <c r="D80" s="42"/>
      <c r="E80" s="45"/>
      <c r="G80" s="47"/>
    </row>
    <row r="81" spans="2:7" ht="16.5">
      <c r="B81" s="44"/>
      <c r="C81" s="44"/>
      <c r="D81" s="42"/>
      <c r="E81" s="45"/>
      <c r="G81" s="47"/>
    </row>
    <row r="82" spans="2:7" ht="16.5">
      <c r="B82" s="44"/>
      <c r="C82" s="44"/>
      <c r="D82" s="42"/>
      <c r="E82" s="45"/>
      <c r="G82" s="47"/>
    </row>
    <row r="83" spans="2:7" ht="16.5">
      <c r="B83" s="44"/>
      <c r="C83" s="44"/>
      <c r="D83" s="44"/>
      <c r="E83" s="45"/>
      <c r="F83" s="49"/>
      <c r="G83" s="47"/>
    </row>
    <row r="84" spans="2:7" ht="16.5">
      <c r="B84" s="44"/>
      <c r="C84" s="44"/>
      <c r="D84" s="44"/>
      <c r="E84" s="45"/>
      <c r="F84" s="49"/>
      <c r="G84" s="47"/>
    </row>
    <row r="85" spans="2:7" ht="16.5">
      <c r="B85" s="44"/>
      <c r="C85" s="44"/>
      <c r="D85" s="44"/>
      <c r="E85" s="45"/>
      <c r="F85" s="49"/>
      <c r="G85" s="47"/>
    </row>
    <row r="86" spans="2:7" ht="16.5">
      <c r="B86" s="44"/>
      <c r="C86" s="44"/>
      <c r="D86" s="44"/>
      <c r="E86" s="45"/>
      <c r="F86" s="49"/>
      <c r="G86" s="47"/>
    </row>
    <row r="87" spans="2:7" ht="16.5">
      <c r="B87" s="44"/>
      <c r="C87" s="44"/>
      <c r="D87" s="44"/>
      <c r="E87" s="45"/>
      <c r="F87" s="49"/>
      <c r="G87" s="47"/>
    </row>
    <row r="88" spans="2:7" ht="16.5">
      <c r="B88" s="44"/>
      <c r="C88" s="44"/>
      <c r="D88" s="44"/>
      <c r="E88" s="45"/>
      <c r="F88" s="49"/>
      <c r="G88" s="47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&amp;C&amp;"Comic Sans MS,Bold"&amp;24&amp;UWEEKLY BETTING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2.75"/>
  <cols>
    <col min="1" max="13" width="9.140625" style="50"/>
    <col min="14" max="14" width="9.85546875" style="50" customWidth="1"/>
    <col min="15" max="15" width="11.7109375" style="50" customWidth="1"/>
    <col min="16" max="16384" width="9.140625" style="50"/>
  </cols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3"/>
  <sheetViews>
    <sheetView workbookViewId="0"/>
  </sheetViews>
  <sheetFormatPr defaultRowHeight="12.75"/>
  <cols>
    <col min="1" max="14" width="9.140625" style="50"/>
    <col min="15" max="15" width="11.7109375" style="50" customWidth="1"/>
    <col min="16" max="17" width="9.140625" style="50"/>
    <col min="18" max="18" width="11.28515625" style="87" bestFit="1" customWidth="1"/>
    <col min="19" max="19" width="10.28515625" style="50" bestFit="1" customWidth="1"/>
    <col min="20" max="16384" width="9.140625" style="50"/>
  </cols>
  <sheetData>
    <row r="1" spans="1:18">
      <c r="A1" s="51"/>
    </row>
    <row r="7" spans="1:18">
      <c r="Q7" s="94" t="s">
        <v>23</v>
      </c>
      <c r="R7" s="87">
        <v>310.5</v>
      </c>
    </row>
    <row r="8" spans="1:18">
      <c r="Q8" s="94" t="s">
        <v>38</v>
      </c>
      <c r="R8" s="87">
        <v>696</v>
      </c>
    </row>
    <row r="9" spans="1:18" hidden="1">
      <c r="Q9" s="94" t="s">
        <v>22</v>
      </c>
    </row>
    <row r="10" spans="1:18">
      <c r="Q10" s="94" t="s">
        <v>14</v>
      </c>
      <c r="R10" s="87">
        <v>190.5</v>
      </c>
    </row>
    <row r="11" spans="1:18">
      <c r="Q11" s="94" t="s">
        <v>36</v>
      </c>
      <c r="R11" s="87">
        <v>380</v>
      </c>
    </row>
    <row r="12" spans="1:18">
      <c r="Q12" s="94" t="s">
        <v>21</v>
      </c>
      <c r="R12" s="87">
        <v>844</v>
      </c>
    </row>
    <row r="15" spans="1:18" ht="13.5" thickBot="1">
      <c r="Q15" s="63"/>
      <c r="R15" s="88"/>
    </row>
    <row r="16" spans="1:18">
      <c r="Q16" s="52" t="s">
        <v>2</v>
      </c>
      <c r="R16" s="89">
        <f>SUM(R7:R15)</f>
        <v>2421</v>
      </c>
    </row>
    <row r="18" spans="17:18">
      <c r="Q18" s="53" t="s">
        <v>146</v>
      </c>
      <c r="R18" s="89">
        <v>1200</v>
      </c>
    </row>
    <row r="19" spans="17:18">
      <c r="Q19" s="53" t="s">
        <v>166</v>
      </c>
      <c r="R19" s="89">
        <v>200</v>
      </c>
    </row>
    <row r="20" spans="17:18" ht="13.5" thickBot="1">
      <c r="Q20" s="52"/>
      <c r="R20" s="90"/>
    </row>
    <row r="21" spans="17:18">
      <c r="Q21" s="54" t="s">
        <v>15</v>
      </c>
      <c r="R21" s="89">
        <f>SUM(R16:R18:R19)</f>
        <v>3821</v>
      </c>
    </row>
    <row r="22" spans="17:18">
      <c r="R22" s="91"/>
    </row>
    <row r="23" spans="17:18">
      <c r="Q23" s="52"/>
      <c r="R23" s="89"/>
    </row>
  </sheetData>
  <phoneticPr fontId="11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K13"/>
  <sheetViews>
    <sheetView workbookViewId="0"/>
  </sheetViews>
  <sheetFormatPr defaultRowHeight="22.5"/>
  <cols>
    <col min="1" max="1" width="11.5703125" style="57" bestFit="1" customWidth="1"/>
    <col min="2" max="2" width="6.85546875" style="55" customWidth="1"/>
    <col min="3" max="3" width="11.42578125" style="55" bestFit="1" customWidth="1"/>
    <col min="4" max="4" width="11" style="55" bestFit="1" customWidth="1"/>
    <col min="5" max="5" width="9.140625" style="55"/>
    <col min="6" max="6" width="10.5703125" style="55" customWidth="1"/>
    <col min="7" max="7" width="10.85546875" style="55" bestFit="1" customWidth="1"/>
    <col min="8" max="8" width="9.140625" style="55"/>
    <col min="9" max="9" width="7.140625" style="55" customWidth="1"/>
    <col min="10" max="10" width="12.5703125" style="55" bestFit="1" customWidth="1"/>
    <col min="11" max="11" width="10.42578125" style="100" customWidth="1"/>
    <col min="12" max="16384" width="9.140625" style="55"/>
  </cols>
  <sheetData>
    <row r="2" spans="1:11" s="57" customFormat="1">
      <c r="B2" s="58" t="s">
        <v>16</v>
      </c>
      <c r="C2" s="58" t="s">
        <v>17</v>
      </c>
      <c r="D2" s="58" t="s">
        <v>18</v>
      </c>
      <c r="E2" s="58"/>
      <c r="F2" s="58" t="s">
        <v>19</v>
      </c>
      <c r="G2" s="58" t="s">
        <v>20</v>
      </c>
      <c r="H2" s="58"/>
      <c r="I2" s="58" t="s">
        <v>16</v>
      </c>
      <c r="J2" s="58" t="s">
        <v>52</v>
      </c>
      <c r="K2" s="99" t="s">
        <v>53</v>
      </c>
    </row>
    <row r="3" spans="1:11" ht="21">
      <c r="A3" s="95" t="s">
        <v>23</v>
      </c>
      <c r="B3" s="56">
        <v>27</v>
      </c>
      <c r="C3" s="56">
        <v>4</v>
      </c>
      <c r="D3" s="56">
        <v>14</v>
      </c>
      <c r="E3" s="56"/>
      <c r="F3" s="86">
        <f>C3/B3*100</f>
        <v>14.814814814814813</v>
      </c>
      <c r="G3" s="86">
        <f>D3/B3*100</f>
        <v>51.851851851851848</v>
      </c>
      <c r="H3" s="56"/>
      <c r="I3" s="86">
        <f t="shared" ref="I3:I8" si="0">B3</f>
        <v>27</v>
      </c>
      <c r="J3" s="86">
        <v>4</v>
      </c>
      <c r="K3" s="101">
        <f t="shared" ref="K3:K8" si="1">J3/I3*100</f>
        <v>14.814814814814813</v>
      </c>
    </row>
    <row r="4" spans="1:11" ht="21">
      <c r="A4" s="95" t="s">
        <v>38</v>
      </c>
      <c r="B4" s="56">
        <v>22</v>
      </c>
      <c r="C4" s="56">
        <v>6</v>
      </c>
      <c r="D4" s="56">
        <v>10</v>
      </c>
      <c r="E4" s="56"/>
      <c r="F4" s="86">
        <f t="shared" ref="F4:F8" si="2">C4/B4*100</f>
        <v>27.27272727272727</v>
      </c>
      <c r="G4" s="86">
        <f t="shared" ref="G4:G8" si="3">D4/B4*100</f>
        <v>45.454545454545453</v>
      </c>
      <c r="H4" s="56"/>
      <c r="I4" s="56">
        <f t="shared" si="0"/>
        <v>22</v>
      </c>
      <c r="J4" s="86">
        <v>7</v>
      </c>
      <c r="K4" s="101">
        <f t="shared" si="1"/>
        <v>31.818181818181817</v>
      </c>
    </row>
    <row r="5" spans="1:11" ht="21" hidden="1">
      <c r="A5" s="95" t="s">
        <v>22</v>
      </c>
      <c r="B5" s="56">
        <v>10</v>
      </c>
      <c r="C5" s="56">
        <v>0</v>
      </c>
      <c r="D5" s="56">
        <v>3</v>
      </c>
      <c r="E5" s="56"/>
      <c r="F5" s="86">
        <f t="shared" si="2"/>
        <v>0</v>
      </c>
      <c r="G5" s="86">
        <f t="shared" si="3"/>
        <v>30</v>
      </c>
      <c r="H5" s="56"/>
      <c r="I5" s="86">
        <f t="shared" si="0"/>
        <v>10</v>
      </c>
      <c r="J5" s="86">
        <v>0</v>
      </c>
      <c r="K5" s="101">
        <f t="shared" si="1"/>
        <v>0</v>
      </c>
    </row>
    <row r="6" spans="1:11" ht="21">
      <c r="A6" s="95" t="s">
        <v>14</v>
      </c>
      <c r="B6" s="56">
        <v>15</v>
      </c>
      <c r="C6" s="56">
        <v>3</v>
      </c>
      <c r="D6" s="56">
        <v>8</v>
      </c>
      <c r="E6" s="56"/>
      <c r="F6" s="86">
        <f t="shared" si="2"/>
        <v>20</v>
      </c>
      <c r="G6" s="86">
        <f t="shared" si="3"/>
        <v>53.333333333333336</v>
      </c>
      <c r="H6" s="56"/>
      <c r="I6" s="56">
        <f t="shared" si="0"/>
        <v>15</v>
      </c>
      <c r="J6" s="86">
        <v>3</v>
      </c>
      <c r="K6" s="101">
        <f t="shared" si="1"/>
        <v>20</v>
      </c>
    </row>
    <row r="7" spans="1:11" ht="21">
      <c r="A7" s="95" t="s">
        <v>36</v>
      </c>
      <c r="B7" s="56">
        <v>27</v>
      </c>
      <c r="C7" s="56">
        <v>4</v>
      </c>
      <c r="D7" s="56">
        <v>11</v>
      </c>
      <c r="E7" s="56"/>
      <c r="F7" s="86">
        <f t="shared" si="2"/>
        <v>14.814814814814813</v>
      </c>
      <c r="G7" s="86">
        <f t="shared" si="3"/>
        <v>40.74074074074074</v>
      </c>
      <c r="H7" s="56"/>
      <c r="I7" s="86">
        <f t="shared" si="0"/>
        <v>27</v>
      </c>
      <c r="J7" s="86">
        <v>4</v>
      </c>
      <c r="K7" s="101">
        <f t="shared" si="1"/>
        <v>14.814814814814813</v>
      </c>
    </row>
    <row r="8" spans="1:11" ht="21">
      <c r="A8" s="95" t="s">
        <v>21</v>
      </c>
      <c r="B8" s="56">
        <v>19</v>
      </c>
      <c r="C8" s="56">
        <v>3</v>
      </c>
      <c r="D8" s="56">
        <v>4</v>
      </c>
      <c r="E8" s="56"/>
      <c r="F8" s="86">
        <f t="shared" si="2"/>
        <v>15.789473684210526</v>
      </c>
      <c r="G8" s="86">
        <f t="shared" si="3"/>
        <v>21.052631578947366</v>
      </c>
      <c r="H8" s="56"/>
      <c r="I8" s="56">
        <f t="shared" si="0"/>
        <v>19</v>
      </c>
      <c r="J8" s="86">
        <v>3</v>
      </c>
      <c r="K8" s="101">
        <f t="shared" si="1"/>
        <v>15.789473684210526</v>
      </c>
    </row>
    <row r="9" spans="1:11">
      <c r="B9" s="56"/>
      <c r="C9" s="56"/>
      <c r="D9" s="56"/>
      <c r="E9" s="56"/>
      <c r="F9" s="56"/>
      <c r="G9" s="56"/>
      <c r="H9" s="56"/>
    </row>
    <row r="10" spans="1:11">
      <c r="B10" s="56"/>
      <c r="C10" s="56"/>
      <c r="D10" s="56"/>
      <c r="E10" s="56"/>
      <c r="F10" s="56"/>
      <c r="G10" s="56"/>
      <c r="H10" s="56"/>
    </row>
    <row r="11" spans="1:11">
      <c r="B11" s="56"/>
      <c r="C11" s="56"/>
      <c r="D11" s="56"/>
      <c r="E11" s="56"/>
      <c r="F11" s="56"/>
      <c r="G11" s="56"/>
      <c r="H11" s="56"/>
    </row>
    <row r="12" spans="1:11">
      <c r="B12" s="56"/>
      <c r="C12" s="56"/>
      <c r="D12" s="56"/>
      <c r="E12" s="56"/>
      <c r="F12" s="56"/>
      <c r="G12" s="56"/>
      <c r="H12" s="56"/>
    </row>
    <row r="13" spans="1:11">
      <c r="B13" s="56"/>
      <c r="C13" s="56"/>
      <c r="D13" s="56"/>
      <c r="E13" s="56"/>
      <c r="F13" s="56"/>
      <c r="G13" s="56"/>
      <c r="H13" s="56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83"/>
  <sheetViews>
    <sheetView topLeftCell="A421" workbookViewId="0">
      <selection activeCell="A421" sqref="A421"/>
    </sheetView>
  </sheetViews>
  <sheetFormatPr defaultRowHeight="19.5"/>
  <cols>
    <col min="1" max="1" width="28.85546875" style="79" bestFit="1" customWidth="1"/>
    <col min="2" max="2" width="12.42578125" style="82" bestFit="1" customWidth="1"/>
    <col min="3" max="3" width="9.140625" style="79"/>
    <col min="4" max="4" width="21.28515625" style="79" bestFit="1" customWidth="1"/>
    <col min="5" max="5" width="11.28515625" style="84" bestFit="1" customWidth="1"/>
    <col min="6" max="9" width="9.140625" style="79"/>
    <col min="10" max="10" width="11.28515625" style="79" bestFit="1" customWidth="1"/>
    <col min="11" max="16384" width="9.140625" style="79"/>
  </cols>
  <sheetData>
    <row r="1" spans="1:5" hidden="1"/>
    <row r="2" spans="1:5" hidden="1">
      <c r="A2" s="80" t="s">
        <v>49</v>
      </c>
    </row>
    <row r="3" spans="1:5" hidden="1"/>
    <row r="4" spans="1:5" hidden="1">
      <c r="D4" s="79" t="s">
        <v>44</v>
      </c>
      <c r="E4" s="84">
        <v>265</v>
      </c>
    </row>
    <row r="5" spans="1:5" hidden="1"/>
    <row r="6" spans="1:5" hidden="1">
      <c r="D6" s="79" t="s">
        <v>46</v>
      </c>
      <c r="E6" s="84">
        <v>55</v>
      </c>
    </row>
    <row r="7" spans="1:5" hidden="1"/>
    <row r="8" spans="1:5" hidden="1">
      <c r="A8" s="79" t="s">
        <v>39</v>
      </c>
      <c r="B8" s="82">
        <v>120</v>
      </c>
      <c r="D8" s="79" t="s">
        <v>41</v>
      </c>
      <c r="E8" s="84">
        <v>0</v>
      </c>
    </row>
    <row r="9" spans="1:5" hidden="1"/>
    <row r="10" spans="1:5" hidden="1">
      <c r="A10" s="79" t="s">
        <v>40</v>
      </c>
      <c r="B10" s="82">
        <v>200</v>
      </c>
      <c r="D10" s="79" t="s">
        <v>42</v>
      </c>
      <c r="E10" s="84">
        <v>0</v>
      </c>
    </row>
    <row r="11" spans="1:5" ht="20.25" hidden="1" thickBot="1">
      <c r="B11" s="83"/>
      <c r="E11" s="85"/>
    </row>
    <row r="12" spans="1:5" hidden="1">
      <c r="A12" s="79" t="s">
        <v>2</v>
      </c>
      <c r="B12" s="82">
        <f>SUM(B8:B11)</f>
        <v>320</v>
      </c>
      <c r="E12" s="84">
        <f>SUM(E4:E11)</f>
        <v>320</v>
      </c>
    </row>
    <row r="13" spans="1:5" hidden="1"/>
    <row r="14" spans="1:5" hidden="1"/>
    <row r="15" spans="1:5" hidden="1">
      <c r="C15" s="81" t="s">
        <v>43</v>
      </c>
    </row>
    <row r="16" spans="1:5" s="97" customFormat="1" hidden="1">
      <c r="A16" s="80" t="s">
        <v>51</v>
      </c>
      <c r="B16" s="82"/>
      <c r="C16" s="79"/>
      <c r="D16" s="79"/>
      <c r="E16" s="84"/>
    </row>
    <row r="17" spans="1:5" s="97" customFormat="1" hidden="1">
      <c r="A17" s="79"/>
      <c r="B17" s="82"/>
      <c r="C17" s="79"/>
      <c r="D17" s="79"/>
      <c r="E17" s="84"/>
    </row>
    <row r="18" spans="1:5" s="97" customFormat="1" hidden="1">
      <c r="A18" s="79"/>
      <c r="B18" s="82"/>
      <c r="C18" s="79"/>
      <c r="D18" s="79" t="s">
        <v>44</v>
      </c>
      <c r="E18" s="84">
        <v>275</v>
      </c>
    </row>
    <row r="19" spans="1:5" s="97" customFormat="1" hidden="1">
      <c r="A19" s="79"/>
      <c r="B19" s="82"/>
      <c r="C19" s="79"/>
      <c r="D19" s="79"/>
      <c r="E19" s="84"/>
    </row>
    <row r="20" spans="1:5" s="97" customFormat="1" hidden="1">
      <c r="A20" s="79"/>
      <c r="B20" s="82"/>
      <c r="C20" s="79"/>
      <c r="D20" s="79" t="s">
        <v>46</v>
      </c>
      <c r="E20" s="84">
        <v>55</v>
      </c>
    </row>
    <row r="21" spans="1:5" s="97" customFormat="1" hidden="1">
      <c r="A21" s="79"/>
      <c r="B21" s="82"/>
      <c r="C21" s="79"/>
      <c r="D21" s="79"/>
      <c r="E21" s="84"/>
    </row>
    <row r="22" spans="1:5" s="97" customFormat="1" hidden="1">
      <c r="A22" s="79" t="s">
        <v>39</v>
      </c>
      <c r="B22" s="82">
        <v>224</v>
      </c>
      <c r="C22" s="79"/>
      <c r="D22" s="79" t="s">
        <v>41</v>
      </c>
      <c r="E22" s="84">
        <v>34</v>
      </c>
    </row>
    <row r="23" spans="1:5" s="97" customFormat="1" hidden="1">
      <c r="A23" s="79"/>
      <c r="B23" s="82"/>
      <c r="C23" s="79"/>
      <c r="D23" s="79"/>
      <c r="E23" s="84"/>
    </row>
    <row r="24" spans="1:5" s="97" customFormat="1" hidden="1">
      <c r="A24" s="79" t="s">
        <v>40</v>
      </c>
      <c r="B24" s="82">
        <v>140</v>
      </c>
      <c r="C24" s="79"/>
      <c r="D24" s="79" t="s">
        <v>42</v>
      </c>
      <c r="E24" s="84">
        <v>0</v>
      </c>
    </row>
    <row r="25" spans="1:5" s="97" customFormat="1" ht="20.25" hidden="1" thickBot="1">
      <c r="A25" s="79"/>
      <c r="B25" s="83"/>
      <c r="C25" s="79"/>
      <c r="D25" s="79"/>
      <c r="E25" s="85"/>
    </row>
    <row r="26" spans="1:5" s="97" customFormat="1" hidden="1">
      <c r="A26" s="79" t="s">
        <v>2</v>
      </c>
      <c r="B26" s="82">
        <f>SUM(B22:B25)</f>
        <v>364</v>
      </c>
      <c r="C26" s="79"/>
      <c r="D26" s="79"/>
      <c r="E26" s="84">
        <f>SUM(E18:E25)</f>
        <v>364</v>
      </c>
    </row>
    <row r="27" spans="1:5" s="97" customFormat="1" hidden="1">
      <c r="A27" s="79"/>
      <c r="B27" s="82"/>
      <c r="C27" s="79"/>
      <c r="D27" s="79"/>
      <c r="E27" s="84"/>
    </row>
    <row r="28" spans="1:5" s="97" customFormat="1" hidden="1">
      <c r="A28" s="79"/>
      <c r="B28" s="82"/>
      <c r="C28" s="79"/>
      <c r="D28" s="79"/>
      <c r="E28" s="84"/>
    </row>
    <row r="29" spans="1:5" s="97" customFormat="1" hidden="1">
      <c r="A29" s="79"/>
      <c r="B29" s="82"/>
      <c r="C29" s="81" t="s">
        <v>43</v>
      </c>
      <c r="D29" s="79"/>
      <c r="E29" s="84"/>
    </row>
    <row r="30" spans="1:5" s="97" customFormat="1" hidden="1">
      <c r="A30" s="80" t="s">
        <v>56</v>
      </c>
      <c r="B30" s="82"/>
      <c r="C30" s="79"/>
      <c r="D30" s="79"/>
      <c r="E30" s="84"/>
    </row>
    <row r="31" spans="1:5" s="97" customFormat="1" hidden="1">
      <c r="A31" s="79"/>
      <c r="B31" s="82"/>
      <c r="C31" s="79"/>
      <c r="D31" s="79"/>
      <c r="E31" s="84"/>
    </row>
    <row r="32" spans="1:5" s="97" customFormat="1" hidden="1">
      <c r="A32" s="79"/>
      <c r="B32" s="82"/>
      <c r="C32" s="79"/>
      <c r="D32" s="79" t="s">
        <v>44</v>
      </c>
      <c r="E32" s="84">
        <v>374</v>
      </c>
    </row>
    <row r="33" spans="1:5" s="97" customFormat="1" hidden="1">
      <c r="A33" s="79"/>
      <c r="B33" s="82"/>
      <c r="C33" s="79"/>
      <c r="D33" s="79"/>
      <c r="E33" s="84"/>
    </row>
    <row r="34" spans="1:5" s="97" customFormat="1" hidden="1">
      <c r="A34" s="79"/>
      <c r="B34" s="82"/>
      <c r="C34" s="79"/>
      <c r="D34" s="79" t="s">
        <v>46</v>
      </c>
      <c r="E34" s="84">
        <v>55</v>
      </c>
    </row>
    <row r="35" spans="1:5" s="97" customFormat="1" hidden="1">
      <c r="A35" s="79"/>
      <c r="B35" s="82"/>
      <c r="C35" s="79"/>
      <c r="D35" s="79"/>
      <c r="E35" s="84"/>
    </row>
    <row r="36" spans="1:5" s="97" customFormat="1" hidden="1">
      <c r="A36" s="79" t="s">
        <v>39</v>
      </c>
      <c r="B36" s="82">
        <v>485</v>
      </c>
      <c r="C36" s="79"/>
      <c r="D36" s="79" t="s">
        <v>41</v>
      </c>
      <c r="E36" s="84">
        <v>31</v>
      </c>
    </row>
    <row r="37" spans="1:5" s="97" customFormat="1" hidden="1">
      <c r="A37" s="79"/>
      <c r="B37" s="82"/>
      <c r="C37" s="79"/>
      <c r="D37" s="79"/>
      <c r="E37" s="84"/>
    </row>
    <row r="38" spans="1:5" s="97" customFormat="1" hidden="1">
      <c r="A38" s="79" t="s">
        <v>40</v>
      </c>
      <c r="B38" s="82">
        <v>20</v>
      </c>
      <c r="C38" s="79"/>
      <c r="D38" s="79" t="s">
        <v>42</v>
      </c>
      <c r="E38" s="84">
        <v>45</v>
      </c>
    </row>
    <row r="39" spans="1:5" s="97" customFormat="1" ht="20.25" hidden="1" thickBot="1">
      <c r="A39" s="79"/>
      <c r="B39" s="83"/>
      <c r="C39" s="79"/>
      <c r="D39" s="79"/>
      <c r="E39" s="85"/>
    </row>
    <row r="40" spans="1:5" s="97" customFormat="1" hidden="1">
      <c r="A40" s="79" t="s">
        <v>2</v>
      </c>
      <c r="B40" s="82">
        <f>SUM(B36:B39)</f>
        <v>505</v>
      </c>
      <c r="C40" s="79"/>
      <c r="D40" s="79"/>
      <c r="E40" s="84">
        <f>SUM(E32:E39)</f>
        <v>505</v>
      </c>
    </row>
    <row r="41" spans="1:5" s="97" customFormat="1" hidden="1">
      <c r="A41" s="79"/>
      <c r="B41" s="82"/>
      <c r="C41" s="79"/>
      <c r="D41" s="79"/>
      <c r="E41" s="84"/>
    </row>
    <row r="42" spans="1:5" s="97" customFormat="1" hidden="1">
      <c r="A42" s="79"/>
      <c r="B42" s="82"/>
      <c r="C42" s="79"/>
      <c r="D42" s="79"/>
      <c r="E42" s="84"/>
    </row>
    <row r="43" spans="1:5" s="97" customFormat="1" hidden="1">
      <c r="A43" s="79"/>
      <c r="B43" s="82"/>
      <c r="C43" s="81" t="s">
        <v>43</v>
      </c>
      <c r="D43" s="79"/>
      <c r="E43" s="84"/>
    </row>
    <row r="44" spans="1:5" s="97" customFormat="1" hidden="1">
      <c r="A44" s="80" t="s">
        <v>59</v>
      </c>
      <c r="B44" s="82"/>
      <c r="C44" s="79"/>
      <c r="D44" s="79"/>
      <c r="E44" s="84"/>
    </row>
    <row r="45" spans="1:5" s="97" customFormat="1" hidden="1">
      <c r="A45" s="79"/>
      <c r="B45" s="82"/>
      <c r="C45" s="79"/>
      <c r="D45" s="79"/>
      <c r="E45" s="84"/>
    </row>
    <row r="46" spans="1:5" s="97" customFormat="1" hidden="1">
      <c r="A46" s="79"/>
      <c r="B46" s="82"/>
      <c r="C46" s="79"/>
      <c r="D46" s="79" t="s">
        <v>44</v>
      </c>
      <c r="E46" s="84">
        <v>234</v>
      </c>
    </row>
    <row r="47" spans="1:5" s="97" customFormat="1" hidden="1">
      <c r="A47" s="79"/>
      <c r="B47" s="82"/>
      <c r="C47" s="79"/>
      <c r="D47" s="79"/>
      <c r="E47" s="84"/>
    </row>
    <row r="48" spans="1:5" s="97" customFormat="1" hidden="1">
      <c r="A48" s="79"/>
      <c r="B48" s="82"/>
      <c r="C48" s="79"/>
      <c r="D48" s="79" t="s">
        <v>46</v>
      </c>
      <c r="E48" s="84">
        <v>55</v>
      </c>
    </row>
    <row r="49" spans="1:5" s="97" customFormat="1" hidden="1">
      <c r="A49" s="79"/>
      <c r="B49" s="82"/>
      <c r="C49" s="79"/>
      <c r="D49" s="79"/>
      <c r="E49" s="84"/>
    </row>
    <row r="50" spans="1:5" s="97" customFormat="1" hidden="1">
      <c r="A50" s="79" t="s">
        <v>39</v>
      </c>
      <c r="B50" s="82">
        <v>545</v>
      </c>
      <c r="C50" s="79"/>
      <c r="D50" s="79" t="s">
        <v>41</v>
      </c>
      <c r="E50" s="84">
        <v>31</v>
      </c>
    </row>
    <row r="51" spans="1:5" s="97" customFormat="1" hidden="1">
      <c r="A51" s="79"/>
      <c r="B51" s="82"/>
      <c r="C51" s="79"/>
      <c r="D51" s="79"/>
      <c r="E51" s="84"/>
    </row>
    <row r="52" spans="1:5" s="97" customFormat="1" hidden="1">
      <c r="A52" s="79" t="s">
        <v>40</v>
      </c>
      <c r="B52" s="103">
        <v>-100</v>
      </c>
      <c r="C52" s="79"/>
      <c r="D52" s="79" t="s">
        <v>42</v>
      </c>
      <c r="E52" s="84">
        <v>125</v>
      </c>
    </row>
    <row r="53" spans="1:5" s="97" customFormat="1" ht="20.25" hidden="1" thickBot="1">
      <c r="A53" s="79"/>
      <c r="B53" s="83"/>
      <c r="C53" s="79"/>
      <c r="D53" s="79"/>
      <c r="E53" s="85"/>
    </row>
    <row r="54" spans="1:5" s="97" customFormat="1" hidden="1">
      <c r="A54" s="79" t="s">
        <v>2</v>
      </c>
      <c r="B54" s="82">
        <f>SUM(B50:B53)</f>
        <v>445</v>
      </c>
      <c r="C54" s="79"/>
      <c r="D54" s="79"/>
      <c r="E54" s="84">
        <f>SUM(E46:E53)</f>
        <v>445</v>
      </c>
    </row>
    <row r="55" spans="1:5" s="97" customFormat="1" hidden="1">
      <c r="A55" s="79"/>
      <c r="B55" s="82"/>
      <c r="C55" s="79"/>
      <c r="D55" s="79"/>
      <c r="E55" s="84"/>
    </row>
    <row r="56" spans="1:5" s="97" customFormat="1" hidden="1">
      <c r="A56" s="79"/>
      <c r="B56" s="82"/>
      <c r="C56" s="79"/>
      <c r="D56" s="79"/>
      <c r="E56" s="84"/>
    </row>
    <row r="57" spans="1:5" s="97" customFormat="1" hidden="1">
      <c r="A57" s="79"/>
      <c r="B57" s="82"/>
      <c r="C57" s="81" t="s">
        <v>43</v>
      </c>
      <c r="D57" s="79"/>
      <c r="E57" s="84"/>
    </row>
    <row r="58" spans="1:5" s="97" customFormat="1" hidden="1">
      <c r="A58" s="80" t="s">
        <v>62</v>
      </c>
      <c r="B58" s="82"/>
      <c r="C58" s="79"/>
      <c r="D58" s="79"/>
      <c r="E58" s="84"/>
    </row>
    <row r="59" spans="1:5" s="97" customFormat="1" hidden="1">
      <c r="A59" s="79"/>
      <c r="B59" s="82"/>
      <c r="C59" s="79"/>
      <c r="D59" s="79"/>
      <c r="E59" s="84"/>
    </row>
    <row r="60" spans="1:5" s="97" customFormat="1" hidden="1">
      <c r="A60" s="79"/>
      <c r="B60" s="82"/>
      <c r="C60" s="79"/>
      <c r="D60" s="79" t="s">
        <v>44</v>
      </c>
      <c r="E60" s="84">
        <v>214</v>
      </c>
    </row>
    <row r="61" spans="1:5" s="97" customFormat="1" hidden="1">
      <c r="A61" s="79"/>
      <c r="B61" s="82"/>
      <c r="C61" s="79"/>
      <c r="D61" s="79"/>
      <c r="E61" s="84"/>
    </row>
    <row r="62" spans="1:5" s="97" customFormat="1" hidden="1">
      <c r="A62" s="79"/>
      <c r="B62" s="82"/>
      <c r="C62" s="79"/>
      <c r="D62" s="79" t="s">
        <v>46</v>
      </c>
      <c r="E62" s="84">
        <v>35</v>
      </c>
    </row>
    <row r="63" spans="1:5" s="97" customFormat="1" hidden="1">
      <c r="A63" s="79"/>
      <c r="B63" s="82"/>
      <c r="C63" s="79"/>
      <c r="D63" s="79"/>
      <c r="E63" s="84"/>
    </row>
    <row r="64" spans="1:5" s="97" customFormat="1" hidden="1">
      <c r="A64" s="79" t="s">
        <v>39</v>
      </c>
      <c r="B64" s="82">
        <v>605</v>
      </c>
      <c r="C64" s="79"/>
      <c r="D64" s="79" t="s">
        <v>41</v>
      </c>
      <c r="E64" s="84">
        <v>101</v>
      </c>
    </row>
    <row r="65" spans="1:5" s="97" customFormat="1" hidden="1">
      <c r="A65" s="79"/>
      <c r="B65" s="82"/>
      <c r="C65" s="79"/>
      <c r="D65" s="79"/>
      <c r="E65" s="84"/>
    </row>
    <row r="66" spans="1:5" s="97" customFormat="1" hidden="1">
      <c r="A66" s="79" t="s">
        <v>40</v>
      </c>
      <c r="B66" s="103">
        <v>-120</v>
      </c>
      <c r="C66" s="79"/>
      <c r="D66" s="79" t="s">
        <v>42</v>
      </c>
      <c r="E66" s="84">
        <v>135</v>
      </c>
    </row>
    <row r="67" spans="1:5" s="97" customFormat="1" ht="20.25" hidden="1" thickBot="1">
      <c r="A67" s="79"/>
      <c r="B67" s="83"/>
      <c r="C67" s="79"/>
      <c r="D67" s="79"/>
      <c r="E67" s="85"/>
    </row>
    <row r="68" spans="1:5" s="97" customFormat="1" hidden="1">
      <c r="A68" s="79" t="s">
        <v>2</v>
      </c>
      <c r="B68" s="82">
        <f>SUM(B64:B67)</f>
        <v>485</v>
      </c>
      <c r="C68" s="79"/>
      <c r="D68" s="79"/>
      <c r="E68" s="84">
        <f>SUM(E60:E67)</f>
        <v>485</v>
      </c>
    </row>
    <row r="69" spans="1:5" s="97" customFormat="1" hidden="1">
      <c r="A69" s="79"/>
      <c r="B69" s="82"/>
      <c r="C69" s="79"/>
      <c r="D69" s="79"/>
      <c r="E69" s="84"/>
    </row>
    <row r="70" spans="1:5" s="97" customFormat="1" hidden="1">
      <c r="A70" s="79"/>
      <c r="B70" s="82"/>
      <c r="C70" s="79"/>
      <c r="D70" s="79"/>
      <c r="E70" s="84"/>
    </row>
    <row r="71" spans="1:5" s="97" customFormat="1" hidden="1">
      <c r="A71" s="79"/>
      <c r="B71" s="82"/>
      <c r="C71" s="81" t="s">
        <v>43</v>
      </c>
      <c r="D71" s="79"/>
      <c r="E71" s="84"/>
    </row>
    <row r="72" spans="1:5" s="97" customFormat="1" hidden="1">
      <c r="A72" s="80" t="s">
        <v>66</v>
      </c>
      <c r="B72" s="82"/>
      <c r="C72" s="79"/>
      <c r="D72" s="79"/>
      <c r="E72" s="84"/>
    </row>
    <row r="73" spans="1:5" s="97" customFormat="1" hidden="1">
      <c r="A73" s="79"/>
      <c r="B73" s="82"/>
      <c r="C73" s="79"/>
      <c r="D73" s="79"/>
      <c r="E73" s="84"/>
    </row>
    <row r="74" spans="1:5" s="97" customFormat="1" hidden="1">
      <c r="A74" s="79"/>
      <c r="B74" s="82"/>
      <c r="C74" s="79"/>
      <c r="D74" s="79" t="s">
        <v>44</v>
      </c>
      <c r="E74" s="84">
        <v>169</v>
      </c>
    </row>
    <row r="75" spans="1:5" s="97" customFormat="1" hidden="1">
      <c r="A75" s="79"/>
      <c r="B75" s="82"/>
      <c r="C75" s="79"/>
      <c r="D75" s="79"/>
      <c r="E75" s="84"/>
    </row>
    <row r="76" spans="1:5" s="97" customFormat="1" hidden="1">
      <c r="A76" s="79"/>
      <c r="B76" s="82"/>
      <c r="C76" s="79"/>
      <c r="D76" s="79" t="s">
        <v>46</v>
      </c>
      <c r="E76" s="84">
        <v>170</v>
      </c>
    </row>
    <row r="77" spans="1:5" s="97" customFormat="1" hidden="1">
      <c r="A77" s="79"/>
      <c r="B77" s="82"/>
      <c r="C77" s="79"/>
      <c r="D77" s="79"/>
      <c r="E77" s="84"/>
    </row>
    <row r="78" spans="1:5" s="97" customFormat="1" hidden="1">
      <c r="A78" s="79" t="s">
        <v>39</v>
      </c>
      <c r="B78" s="82">
        <v>665</v>
      </c>
      <c r="C78" s="79"/>
      <c r="D78" s="79" t="s">
        <v>41</v>
      </c>
      <c r="E78" s="84">
        <v>0</v>
      </c>
    </row>
    <row r="79" spans="1:5" s="97" customFormat="1" hidden="1">
      <c r="A79" s="79"/>
      <c r="B79" s="82"/>
      <c r="C79" s="79"/>
      <c r="D79" s="79"/>
      <c r="E79" s="84"/>
    </row>
    <row r="80" spans="1:5" s="97" customFormat="1" hidden="1">
      <c r="A80" s="79" t="s">
        <v>40</v>
      </c>
      <c r="B80" s="103">
        <v>-80</v>
      </c>
      <c r="C80" s="79"/>
      <c r="D80" s="79" t="s">
        <v>42</v>
      </c>
      <c r="E80" s="84">
        <v>246</v>
      </c>
    </row>
    <row r="81" spans="1:5" s="97" customFormat="1" ht="20.25" hidden="1" thickBot="1">
      <c r="A81" s="79"/>
      <c r="B81" s="83"/>
      <c r="C81" s="79"/>
      <c r="D81" s="79"/>
      <c r="E81" s="85"/>
    </row>
    <row r="82" spans="1:5" s="97" customFormat="1" hidden="1">
      <c r="A82" s="79" t="s">
        <v>2</v>
      </c>
      <c r="B82" s="82">
        <f>SUM(B78:B81)</f>
        <v>585</v>
      </c>
      <c r="C82" s="79"/>
      <c r="D82" s="79"/>
      <c r="E82" s="84">
        <f>SUM(E74:E81)</f>
        <v>585</v>
      </c>
    </row>
    <row r="83" spans="1:5" s="97" customFormat="1" hidden="1">
      <c r="A83" s="79"/>
      <c r="B83" s="82"/>
      <c r="C83" s="79"/>
      <c r="D83" s="79"/>
      <c r="E83" s="84"/>
    </row>
    <row r="84" spans="1:5" s="97" customFormat="1" hidden="1">
      <c r="A84" s="79"/>
      <c r="B84" s="82"/>
      <c r="C84" s="79"/>
      <c r="D84" s="79"/>
      <c r="E84" s="84"/>
    </row>
    <row r="85" spans="1:5" s="97" customFormat="1" hidden="1">
      <c r="A85" s="79"/>
      <c r="B85" s="82"/>
      <c r="C85" s="81" t="s">
        <v>43</v>
      </c>
      <c r="D85" s="79"/>
      <c r="E85" s="84"/>
    </row>
    <row r="86" spans="1:5" s="97" customFormat="1" hidden="1">
      <c r="A86" s="80" t="s">
        <v>69</v>
      </c>
      <c r="B86" s="82"/>
      <c r="C86" s="79"/>
      <c r="D86" s="79"/>
      <c r="E86" s="84"/>
    </row>
    <row r="87" spans="1:5" s="97" customFormat="1" hidden="1">
      <c r="A87" s="79"/>
      <c r="B87" s="82"/>
      <c r="C87" s="79"/>
      <c r="D87" s="79"/>
      <c r="E87" s="84"/>
    </row>
    <row r="88" spans="1:5" s="97" customFormat="1" hidden="1">
      <c r="A88" s="79"/>
      <c r="B88" s="82"/>
      <c r="C88" s="79"/>
      <c r="D88" s="79" t="s">
        <v>44</v>
      </c>
      <c r="E88" s="84">
        <v>205</v>
      </c>
    </row>
    <row r="89" spans="1:5" s="97" customFormat="1" hidden="1">
      <c r="A89" s="79"/>
      <c r="B89" s="82"/>
      <c r="C89" s="79"/>
      <c r="D89" s="79"/>
      <c r="E89" s="84"/>
    </row>
    <row r="90" spans="1:5" s="97" customFormat="1" hidden="1">
      <c r="A90" s="79"/>
      <c r="B90" s="82"/>
      <c r="C90" s="79"/>
      <c r="D90" s="79" t="s">
        <v>46</v>
      </c>
      <c r="E90" s="84">
        <v>170</v>
      </c>
    </row>
    <row r="91" spans="1:5" s="97" customFormat="1" hidden="1">
      <c r="A91" s="79"/>
      <c r="B91" s="82"/>
      <c r="C91" s="79"/>
      <c r="D91" s="79"/>
      <c r="E91" s="84"/>
    </row>
    <row r="92" spans="1:5" s="97" customFormat="1" hidden="1">
      <c r="A92" s="79" t="s">
        <v>39</v>
      </c>
      <c r="B92" s="82">
        <v>821</v>
      </c>
      <c r="C92" s="79"/>
      <c r="D92" s="79" t="s">
        <v>41</v>
      </c>
      <c r="E92" s="84">
        <v>0</v>
      </c>
    </row>
    <row r="93" spans="1:5" s="97" customFormat="1" hidden="1">
      <c r="A93" s="79"/>
      <c r="B93" s="82"/>
      <c r="C93" s="79"/>
      <c r="D93" s="79"/>
      <c r="E93" s="84"/>
    </row>
    <row r="94" spans="1:5" s="97" customFormat="1" hidden="1">
      <c r="A94" s="79" t="s">
        <v>40</v>
      </c>
      <c r="B94" s="103">
        <v>-200</v>
      </c>
      <c r="C94" s="79"/>
      <c r="D94" s="79" t="s">
        <v>42</v>
      </c>
      <c r="E94" s="84">
        <v>246</v>
      </c>
    </row>
    <row r="95" spans="1:5" s="97" customFormat="1" ht="20.25" hidden="1" thickBot="1">
      <c r="A95" s="79"/>
      <c r="B95" s="83"/>
      <c r="C95" s="79"/>
      <c r="D95" s="79"/>
      <c r="E95" s="85"/>
    </row>
    <row r="96" spans="1:5" s="97" customFormat="1" hidden="1">
      <c r="A96" s="79" t="s">
        <v>2</v>
      </c>
      <c r="B96" s="82">
        <f>SUM(B92:B95)</f>
        <v>621</v>
      </c>
      <c r="C96" s="79"/>
      <c r="D96" s="79"/>
      <c r="E96" s="84">
        <f>SUM(E88:E95)</f>
        <v>621</v>
      </c>
    </row>
    <row r="97" spans="1:5" s="97" customFormat="1" hidden="1">
      <c r="A97" s="79"/>
      <c r="B97" s="82"/>
      <c r="C97" s="79"/>
      <c r="D97" s="79"/>
      <c r="E97" s="84"/>
    </row>
    <row r="98" spans="1:5" s="97" customFormat="1" hidden="1">
      <c r="A98" s="79"/>
      <c r="B98" s="82"/>
      <c r="C98" s="79"/>
      <c r="D98" s="79"/>
      <c r="E98" s="84"/>
    </row>
    <row r="99" spans="1:5" s="97" customFormat="1" hidden="1">
      <c r="A99" s="79"/>
      <c r="B99" s="82"/>
      <c r="C99" s="81" t="s">
        <v>43</v>
      </c>
      <c r="D99" s="79"/>
      <c r="E99" s="84"/>
    </row>
    <row r="100" spans="1:5" s="97" customFormat="1" hidden="1">
      <c r="A100" s="80" t="s">
        <v>73</v>
      </c>
      <c r="B100" s="82"/>
      <c r="C100" s="79"/>
      <c r="D100" s="79" t="s">
        <v>74</v>
      </c>
      <c r="E100" s="84">
        <v>182</v>
      </c>
    </row>
    <row r="101" spans="1:5" s="97" customFormat="1" hidden="1">
      <c r="A101" s="79"/>
      <c r="B101" s="82"/>
      <c r="C101" s="79"/>
      <c r="D101" s="79"/>
      <c r="E101" s="84"/>
    </row>
    <row r="102" spans="1:5" s="97" customFormat="1" hidden="1">
      <c r="A102" s="79"/>
      <c r="B102" s="82"/>
      <c r="C102" s="79"/>
      <c r="D102" s="79" t="s">
        <v>44</v>
      </c>
      <c r="E102" s="84">
        <v>39</v>
      </c>
    </row>
    <row r="103" spans="1:5" s="97" customFormat="1" hidden="1">
      <c r="A103" s="79"/>
      <c r="B103" s="82"/>
      <c r="C103" s="79"/>
      <c r="D103" s="79"/>
      <c r="E103" s="84"/>
    </row>
    <row r="104" spans="1:5" s="97" customFormat="1" hidden="1">
      <c r="A104" s="79"/>
      <c r="B104" s="82"/>
      <c r="C104" s="79"/>
      <c r="D104" s="79" t="s">
        <v>46</v>
      </c>
      <c r="E104" s="84">
        <v>193</v>
      </c>
    </row>
    <row r="105" spans="1:5" s="97" customFormat="1" hidden="1">
      <c r="A105" s="79"/>
      <c r="B105" s="82"/>
      <c r="C105" s="79"/>
      <c r="D105" s="79"/>
      <c r="E105" s="84"/>
    </row>
    <row r="106" spans="1:5" s="97" customFormat="1" hidden="1">
      <c r="A106" s="79" t="s">
        <v>39</v>
      </c>
      <c r="B106" s="82">
        <v>1063</v>
      </c>
      <c r="C106" s="79"/>
      <c r="D106" s="79" t="s">
        <v>41</v>
      </c>
      <c r="E106" s="84">
        <v>147.5</v>
      </c>
    </row>
    <row r="107" spans="1:5" s="97" customFormat="1" hidden="1">
      <c r="A107" s="79"/>
      <c r="B107" s="82"/>
      <c r="C107" s="79"/>
      <c r="D107" s="79"/>
      <c r="E107" s="84"/>
    </row>
    <row r="108" spans="1:5" s="97" customFormat="1" hidden="1">
      <c r="A108" s="79" t="s">
        <v>40</v>
      </c>
      <c r="B108" s="103">
        <v>-270</v>
      </c>
      <c r="C108" s="79"/>
      <c r="D108" s="79" t="s">
        <v>42</v>
      </c>
      <c r="E108" s="84">
        <v>231.5</v>
      </c>
    </row>
    <row r="109" spans="1:5" s="97" customFormat="1" ht="20.25" hidden="1" thickBot="1">
      <c r="A109" s="79"/>
      <c r="B109" s="83"/>
      <c r="C109" s="79"/>
      <c r="D109" s="79"/>
      <c r="E109" s="85"/>
    </row>
    <row r="110" spans="1:5" s="97" customFormat="1" hidden="1">
      <c r="A110" s="79" t="s">
        <v>2</v>
      </c>
      <c r="B110" s="82">
        <f>SUM(B106:B109)</f>
        <v>793</v>
      </c>
      <c r="C110" s="79"/>
      <c r="D110" s="79"/>
      <c r="E110" s="84">
        <f>SUM(E100:E109)</f>
        <v>793</v>
      </c>
    </row>
    <row r="111" spans="1:5" s="97" customFormat="1" hidden="1">
      <c r="A111" s="79"/>
      <c r="B111" s="82"/>
      <c r="C111" s="79"/>
      <c r="D111" s="79"/>
      <c r="E111" s="84"/>
    </row>
    <row r="112" spans="1:5" s="97" customFormat="1" hidden="1">
      <c r="A112" s="79"/>
      <c r="B112" s="82"/>
      <c r="C112" s="79"/>
      <c r="D112" s="79"/>
      <c r="E112" s="84"/>
    </row>
    <row r="113" spans="1:5" s="97" customFormat="1" hidden="1">
      <c r="A113" s="79"/>
      <c r="B113" s="82"/>
      <c r="C113" s="81" t="s">
        <v>43</v>
      </c>
      <c r="D113" s="79"/>
      <c r="E113" s="84"/>
    </row>
    <row r="114" spans="1:5" s="97" customFormat="1" hidden="1">
      <c r="A114" s="80" t="s">
        <v>77</v>
      </c>
      <c r="B114" s="82"/>
      <c r="C114" s="79"/>
      <c r="D114" s="79" t="s">
        <v>74</v>
      </c>
      <c r="E114" s="84">
        <v>182</v>
      </c>
    </row>
    <row r="115" spans="1:5" s="97" customFormat="1" hidden="1">
      <c r="A115" s="79"/>
      <c r="B115" s="82"/>
      <c r="C115" s="79"/>
      <c r="D115" s="79"/>
      <c r="E115" s="84"/>
    </row>
    <row r="116" spans="1:5" s="97" customFormat="1" hidden="1">
      <c r="A116" s="79"/>
      <c r="B116" s="82"/>
      <c r="C116" s="79"/>
      <c r="D116" s="79" t="s">
        <v>44</v>
      </c>
      <c r="E116" s="84">
        <v>786</v>
      </c>
    </row>
    <row r="117" spans="1:5" s="97" customFormat="1" hidden="1">
      <c r="A117" s="79"/>
      <c r="B117" s="82"/>
      <c r="C117" s="79"/>
      <c r="D117" s="79"/>
      <c r="E117" s="84"/>
    </row>
    <row r="118" spans="1:5" s="97" customFormat="1" hidden="1">
      <c r="A118" s="79"/>
      <c r="B118" s="82"/>
      <c r="C118" s="79"/>
      <c r="D118" s="79" t="s">
        <v>46</v>
      </c>
      <c r="E118" s="84">
        <v>143</v>
      </c>
    </row>
    <row r="119" spans="1:5" s="97" customFormat="1" hidden="1">
      <c r="A119" s="79"/>
      <c r="B119" s="82"/>
      <c r="C119" s="79"/>
      <c r="D119" s="79"/>
      <c r="E119" s="84"/>
    </row>
    <row r="120" spans="1:5" s="97" customFormat="1" hidden="1">
      <c r="A120" s="79" t="s">
        <v>39</v>
      </c>
      <c r="B120" s="82">
        <v>1123</v>
      </c>
      <c r="C120" s="79"/>
      <c r="D120" s="79" t="s">
        <v>41</v>
      </c>
      <c r="E120" s="84">
        <v>100</v>
      </c>
    </row>
    <row r="121" spans="1:5" s="97" customFormat="1" hidden="1">
      <c r="A121" s="79"/>
      <c r="B121" s="82"/>
      <c r="C121" s="79"/>
      <c r="D121" s="79"/>
      <c r="E121" s="84"/>
    </row>
    <row r="122" spans="1:5" s="97" customFormat="1" hidden="1">
      <c r="A122" s="79" t="s">
        <v>40</v>
      </c>
      <c r="B122" s="105">
        <v>320</v>
      </c>
      <c r="C122" s="79"/>
      <c r="D122" s="79" t="s">
        <v>42</v>
      </c>
      <c r="E122" s="84">
        <v>231.5</v>
      </c>
    </row>
    <row r="123" spans="1:5" s="97" customFormat="1" ht="20.25" hidden="1" thickBot="1">
      <c r="A123" s="79"/>
      <c r="B123" s="83"/>
      <c r="C123" s="79"/>
      <c r="D123" s="79"/>
      <c r="E123" s="85"/>
    </row>
    <row r="124" spans="1:5" s="97" customFormat="1" hidden="1">
      <c r="A124" s="79" t="s">
        <v>2</v>
      </c>
      <c r="B124" s="82">
        <f>SUM(B120:B123)</f>
        <v>1443</v>
      </c>
      <c r="C124" s="79"/>
      <c r="D124" s="79"/>
      <c r="E124" s="84">
        <f>SUM(E114:E123)</f>
        <v>1442.5</v>
      </c>
    </row>
    <row r="125" spans="1:5" s="97" customFormat="1" hidden="1">
      <c r="A125" s="79"/>
      <c r="B125" s="82"/>
      <c r="C125" s="79"/>
      <c r="D125" s="79"/>
      <c r="E125" s="84"/>
    </row>
    <row r="126" spans="1:5" s="97" customFormat="1" hidden="1">
      <c r="A126" s="79"/>
      <c r="B126" s="82"/>
      <c r="C126" s="79"/>
      <c r="D126" s="79"/>
      <c r="E126" s="84"/>
    </row>
    <row r="127" spans="1:5" s="97" customFormat="1" hidden="1">
      <c r="A127" s="79"/>
      <c r="B127" s="82"/>
      <c r="C127" s="81" t="s">
        <v>43</v>
      </c>
      <c r="D127" s="79"/>
      <c r="E127" s="84"/>
    </row>
    <row r="128" spans="1:5" s="97" customFormat="1" hidden="1">
      <c r="A128" s="80" t="s">
        <v>80</v>
      </c>
      <c r="B128" s="82"/>
      <c r="C128" s="79"/>
      <c r="D128" s="79" t="s">
        <v>74</v>
      </c>
      <c r="E128" s="84">
        <v>182</v>
      </c>
    </row>
    <row r="129" spans="1:5" s="97" customFormat="1" hidden="1">
      <c r="A129" s="79"/>
      <c r="B129" s="82"/>
      <c r="C129" s="79"/>
      <c r="D129" s="79"/>
      <c r="E129" s="84"/>
    </row>
    <row r="130" spans="1:5" s="97" customFormat="1" hidden="1">
      <c r="A130" s="79"/>
      <c r="B130" s="82"/>
      <c r="C130" s="79"/>
      <c r="D130" s="79" t="s">
        <v>44</v>
      </c>
      <c r="E130" s="84">
        <v>786</v>
      </c>
    </row>
    <row r="131" spans="1:5" s="97" customFormat="1" hidden="1">
      <c r="A131" s="79"/>
      <c r="B131" s="82"/>
      <c r="C131" s="79"/>
      <c r="D131" s="79"/>
      <c r="E131" s="84"/>
    </row>
    <row r="132" spans="1:5" s="97" customFormat="1" hidden="1">
      <c r="A132" s="79"/>
      <c r="B132" s="82"/>
      <c r="C132" s="79"/>
      <c r="D132" s="79" t="s">
        <v>46</v>
      </c>
      <c r="E132" s="84">
        <v>143</v>
      </c>
    </row>
    <row r="133" spans="1:5" s="97" customFormat="1" hidden="1">
      <c r="A133" s="79"/>
      <c r="B133" s="82"/>
      <c r="C133" s="79"/>
      <c r="D133" s="79"/>
      <c r="E133" s="84"/>
    </row>
    <row r="134" spans="1:5" s="97" customFormat="1" hidden="1">
      <c r="A134" s="79" t="s">
        <v>39</v>
      </c>
      <c r="B134" s="82">
        <v>1587</v>
      </c>
      <c r="C134" s="79"/>
      <c r="D134" s="79" t="s">
        <v>41</v>
      </c>
      <c r="E134" s="84">
        <v>464</v>
      </c>
    </row>
    <row r="135" spans="1:5" s="97" customFormat="1" hidden="1">
      <c r="A135" s="79"/>
      <c r="B135" s="82"/>
      <c r="C135" s="79"/>
      <c r="D135" s="79"/>
      <c r="E135" s="84"/>
    </row>
    <row r="136" spans="1:5" s="97" customFormat="1" hidden="1">
      <c r="A136" s="79" t="s">
        <v>40</v>
      </c>
      <c r="B136" s="105">
        <v>220</v>
      </c>
      <c r="C136" s="79"/>
      <c r="D136" s="79" t="s">
        <v>42</v>
      </c>
      <c r="E136" s="84">
        <v>231.5</v>
      </c>
    </row>
    <row r="137" spans="1:5" s="97" customFormat="1" ht="20.25" hidden="1" thickBot="1">
      <c r="A137" s="79"/>
      <c r="B137" s="83"/>
      <c r="C137" s="79"/>
      <c r="D137" s="79"/>
      <c r="E137" s="85"/>
    </row>
    <row r="138" spans="1:5" s="97" customFormat="1" hidden="1">
      <c r="A138" s="79" t="s">
        <v>2</v>
      </c>
      <c r="B138" s="82">
        <f>SUM(B134:B137)</f>
        <v>1807</v>
      </c>
      <c r="C138" s="79"/>
      <c r="D138" s="79"/>
      <c r="E138" s="84">
        <f>SUM(E128:E137)</f>
        <v>1806.5</v>
      </c>
    </row>
    <row r="139" spans="1:5" s="97" customFormat="1" hidden="1">
      <c r="A139" s="79"/>
      <c r="B139" s="82"/>
      <c r="C139" s="79"/>
      <c r="D139" s="79"/>
      <c r="E139" s="84"/>
    </row>
    <row r="140" spans="1:5" s="97" customFormat="1" hidden="1">
      <c r="A140" s="79"/>
      <c r="B140" s="82"/>
      <c r="C140" s="79"/>
      <c r="D140" s="79"/>
      <c r="E140" s="84"/>
    </row>
    <row r="141" spans="1:5" s="97" customFormat="1" hidden="1">
      <c r="A141" s="79"/>
      <c r="B141" s="82"/>
      <c r="C141" s="81" t="s">
        <v>43</v>
      </c>
      <c r="D141" s="79"/>
      <c r="E141" s="84"/>
    </row>
    <row r="142" spans="1:5" s="97" customFormat="1" hidden="1">
      <c r="A142" s="80" t="s">
        <v>83</v>
      </c>
      <c r="B142" s="82"/>
      <c r="C142" s="79"/>
      <c r="D142" s="79" t="s">
        <v>74</v>
      </c>
      <c r="E142" s="84">
        <v>182</v>
      </c>
    </row>
    <row r="143" spans="1:5" s="97" customFormat="1" hidden="1">
      <c r="A143" s="79"/>
      <c r="B143" s="82"/>
      <c r="C143" s="79"/>
      <c r="D143" s="79"/>
      <c r="E143" s="84"/>
    </row>
    <row r="144" spans="1:5" s="97" customFormat="1" hidden="1">
      <c r="A144" s="79"/>
      <c r="B144" s="82"/>
      <c r="C144" s="79"/>
      <c r="D144" s="79" t="s">
        <v>44</v>
      </c>
      <c r="E144" s="84">
        <v>856</v>
      </c>
    </row>
    <row r="145" spans="1:5" s="97" customFormat="1" hidden="1">
      <c r="A145" s="79"/>
      <c r="B145" s="82"/>
      <c r="C145" s="79"/>
      <c r="D145" s="79"/>
      <c r="E145" s="84"/>
    </row>
    <row r="146" spans="1:5" s="97" customFormat="1" hidden="1">
      <c r="A146" s="79"/>
      <c r="B146" s="82"/>
      <c r="C146" s="79"/>
      <c r="D146" s="79" t="s">
        <v>46</v>
      </c>
      <c r="E146" s="84">
        <v>113</v>
      </c>
    </row>
    <row r="147" spans="1:5" s="97" customFormat="1" hidden="1">
      <c r="A147" s="79"/>
      <c r="B147" s="82"/>
      <c r="C147" s="79"/>
      <c r="D147" s="79"/>
      <c r="E147" s="84"/>
    </row>
    <row r="148" spans="1:5" s="97" customFormat="1" hidden="1">
      <c r="A148" s="79" t="s">
        <v>39</v>
      </c>
      <c r="B148" s="82">
        <v>1647</v>
      </c>
      <c r="C148" s="79"/>
      <c r="D148" s="79" t="s">
        <v>41</v>
      </c>
      <c r="E148" s="84">
        <v>464</v>
      </c>
    </row>
    <row r="149" spans="1:5" s="97" customFormat="1" hidden="1">
      <c r="A149" s="79"/>
      <c r="B149" s="82"/>
      <c r="C149" s="79"/>
      <c r="D149" s="79"/>
      <c r="E149" s="84"/>
    </row>
    <row r="150" spans="1:5" s="97" customFormat="1" hidden="1">
      <c r="A150" s="79" t="s">
        <v>40</v>
      </c>
      <c r="B150" s="105">
        <v>200</v>
      </c>
      <c r="C150" s="79"/>
      <c r="D150" s="79" t="s">
        <v>42</v>
      </c>
      <c r="E150" s="84">
        <v>231.5</v>
      </c>
    </row>
    <row r="151" spans="1:5" s="97" customFormat="1" ht="20.25" hidden="1" thickBot="1">
      <c r="A151" s="79"/>
      <c r="B151" s="83"/>
      <c r="C151" s="79"/>
      <c r="D151" s="79"/>
      <c r="E151" s="85"/>
    </row>
    <row r="152" spans="1:5" s="97" customFormat="1" hidden="1">
      <c r="A152" s="79" t="s">
        <v>2</v>
      </c>
      <c r="B152" s="82">
        <f>SUM(B148:B151)</f>
        <v>1847</v>
      </c>
      <c r="C152" s="79"/>
      <c r="D152" s="79"/>
      <c r="E152" s="84">
        <f>SUM(E142:E151)</f>
        <v>1846.5</v>
      </c>
    </row>
    <row r="153" spans="1:5" s="97" customFormat="1" hidden="1">
      <c r="A153" s="79"/>
      <c r="B153" s="82"/>
      <c r="C153" s="79"/>
      <c r="D153" s="79"/>
      <c r="E153" s="84"/>
    </row>
    <row r="154" spans="1:5" s="97" customFormat="1" hidden="1">
      <c r="A154" s="79"/>
      <c r="B154" s="82"/>
      <c r="C154" s="79"/>
      <c r="D154" s="79"/>
      <c r="E154" s="84"/>
    </row>
    <row r="155" spans="1:5" s="97" customFormat="1" hidden="1">
      <c r="A155" s="79"/>
      <c r="B155" s="82"/>
      <c r="C155" s="81" t="s">
        <v>43</v>
      </c>
      <c r="D155" s="79"/>
      <c r="E155" s="84"/>
    </row>
    <row r="156" spans="1:5" s="97" customFormat="1" hidden="1">
      <c r="A156" s="80" t="s">
        <v>86</v>
      </c>
      <c r="B156" s="82"/>
      <c r="C156" s="79"/>
      <c r="D156" s="79" t="s">
        <v>74</v>
      </c>
      <c r="E156" s="84">
        <v>182</v>
      </c>
    </row>
    <row r="157" spans="1:5" s="97" customFormat="1" hidden="1">
      <c r="A157" s="79"/>
      <c r="B157" s="82"/>
      <c r="C157" s="79"/>
      <c r="D157" s="79"/>
      <c r="E157" s="84"/>
    </row>
    <row r="158" spans="1:5" s="97" customFormat="1" hidden="1">
      <c r="A158" s="79"/>
      <c r="B158" s="82"/>
      <c r="C158" s="79"/>
      <c r="D158" s="79" t="s">
        <v>44</v>
      </c>
      <c r="E158" s="84">
        <v>891</v>
      </c>
    </row>
    <row r="159" spans="1:5" s="97" customFormat="1" hidden="1">
      <c r="A159" s="79"/>
      <c r="B159" s="82"/>
      <c r="C159" s="79"/>
      <c r="D159" s="79"/>
      <c r="E159" s="84"/>
    </row>
    <row r="160" spans="1:5" s="97" customFormat="1" hidden="1">
      <c r="A160" s="79"/>
      <c r="B160" s="82"/>
      <c r="C160" s="79"/>
      <c r="D160" s="79" t="s">
        <v>46</v>
      </c>
      <c r="E160" s="84">
        <v>113</v>
      </c>
    </row>
    <row r="161" spans="1:6" s="97" customFormat="1" hidden="1">
      <c r="A161" s="79"/>
      <c r="B161" s="82"/>
      <c r="C161" s="79"/>
      <c r="D161" s="79"/>
      <c r="E161" s="84"/>
    </row>
    <row r="162" spans="1:6" s="97" customFormat="1" hidden="1">
      <c r="A162" s="79" t="s">
        <v>39</v>
      </c>
      <c r="B162" s="82">
        <v>1789</v>
      </c>
      <c r="C162" s="79"/>
      <c r="D162" s="79" t="s">
        <v>41</v>
      </c>
      <c r="E162" s="84">
        <v>501</v>
      </c>
    </row>
    <row r="163" spans="1:6" s="97" customFormat="1" hidden="1">
      <c r="A163" s="79"/>
      <c r="B163" s="82"/>
      <c r="C163" s="79"/>
      <c r="D163" s="79"/>
      <c r="E163" s="84"/>
    </row>
    <row r="164" spans="1:6" s="97" customFormat="1" hidden="1">
      <c r="A164" s="79" t="s">
        <v>40</v>
      </c>
      <c r="B164" s="105">
        <v>130</v>
      </c>
      <c r="C164" s="79"/>
      <c r="D164" s="79" t="s">
        <v>42</v>
      </c>
      <c r="E164" s="84">
        <v>231.5</v>
      </c>
    </row>
    <row r="165" spans="1:6" s="97" customFormat="1" ht="20.25" hidden="1" thickBot="1">
      <c r="A165" s="79"/>
      <c r="B165" s="83"/>
      <c r="C165" s="79"/>
      <c r="D165" s="79"/>
      <c r="E165" s="85"/>
    </row>
    <row r="166" spans="1:6" s="97" customFormat="1" hidden="1">
      <c r="A166" s="79" t="s">
        <v>2</v>
      </c>
      <c r="B166" s="82">
        <f>SUM(B162:B165)</f>
        <v>1919</v>
      </c>
      <c r="C166" s="79"/>
      <c r="D166" s="79"/>
      <c r="E166" s="84">
        <f>SUM(E156:E165)</f>
        <v>1918.5</v>
      </c>
    </row>
    <row r="167" spans="1:6" s="97" customFormat="1" hidden="1">
      <c r="A167" s="79"/>
      <c r="B167" s="82"/>
      <c r="C167" s="79"/>
      <c r="D167" s="79"/>
      <c r="E167" s="84"/>
    </row>
    <row r="168" spans="1:6" s="97" customFormat="1" hidden="1">
      <c r="A168" s="79"/>
      <c r="B168" s="82"/>
      <c r="C168" s="79"/>
      <c r="D168" s="79"/>
      <c r="E168" s="84"/>
    </row>
    <row r="169" spans="1:6" s="97" customFormat="1" hidden="1">
      <c r="A169" s="79"/>
      <c r="B169" s="82"/>
      <c r="C169" s="81" t="s">
        <v>43</v>
      </c>
      <c r="D169" s="79"/>
      <c r="E169" s="84"/>
    </row>
    <row r="170" spans="1:6" s="97" customFormat="1" hidden="1">
      <c r="A170" s="80" t="s">
        <v>89</v>
      </c>
      <c r="B170" s="82"/>
      <c r="C170" s="79"/>
      <c r="D170" s="79"/>
      <c r="F170" s="84"/>
    </row>
    <row r="171" spans="1:6" s="97" customFormat="1" hidden="1">
      <c r="A171" s="79"/>
      <c r="B171" s="82"/>
      <c r="C171" s="79"/>
      <c r="D171" s="79"/>
      <c r="E171" s="84"/>
    </row>
    <row r="172" spans="1:6" s="97" customFormat="1" hidden="1">
      <c r="A172" s="79"/>
      <c r="B172" s="82"/>
      <c r="C172" s="79"/>
      <c r="D172" s="79" t="s">
        <v>44</v>
      </c>
      <c r="E172" s="84">
        <v>816</v>
      </c>
    </row>
    <row r="173" spans="1:6" s="97" customFormat="1" hidden="1">
      <c r="A173" s="79"/>
      <c r="B173" s="82"/>
      <c r="C173" s="79"/>
      <c r="D173" s="79"/>
      <c r="E173" s="84"/>
    </row>
    <row r="174" spans="1:6" s="97" customFormat="1" hidden="1">
      <c r="A174" s="79"/>
      <c r="B174" s="82"/>
      <c r="C174" s="79"/>
      <c r="D174" s="79" t="s">
        <v>46</v>
      </c>
      <c r="E174" s="84">
        <v>113</v>
      </c>
    </row>
    <row r="175" spans="1:6" s="97" customFormat="1" hidden="1">
      <c r="A175" s="79"/>
      <c r="B175" s="82"/>
      <c r="C175" s="79"/>
      <c r="D175" s="79"/>
      <c r="E175" s="84"/>
    </row>
    <row r="176" spans="1:6" s="97" customFormat="1" hidden="1">
      <c r="A176" s="79" t="s">
        <v>39</v>
      </c>
      <c r="B176" s="82">
        <v>1932</v>
      </c>
      <c r="C176" s="79"/>
      <c r="D176" s="79" t="s">
        <v>41</v>
      </c>
      <c r="E176" s="84">
        <v>531</v>
      </c>
      <c r="F176" s="107" t="s">
        <v>90</v>
      </c>
    </row>
    <row r="177" spans="1:6" s="97" customFormat="1" hidden="1">
      <c r="A177" s="79"/>
      <c r="B177" s="82"/>
      <c r="C177" s="79"/>
      <c r="D177" s="79"/>
      <c r="E177" s="84"/>
    </row>
    <row r="178" spans="1:6" s="97" customFormat="1" hidden="1">
      <c r="A178" s="79" t="s">
        <v>40</v>
      </c>
      <c r="B178" s="105">
        <v>30</v>
      </c>
      <c r="C178" s="79"/>
      <c r="D178" s="79" t="s">
        <v>42</v>
      </c>
      <c r="E178" s="84">
        <v>502</v>
      </c>
      <c r="F178" s="84"/>
    </row>
    <row r="179" spans="1:6" s="97" customFormat="1" ht="20.25" hidden="1" thickBot="1">
      <c r="A179" s="79"/>
      <c r="B179" s="83"/>
      <c r="C179" s="79"/>
      <c r="D179" s="79"/>
      <c r="E179" s="85"/>
    </row>
    <row r="180" spans="1:6" s="97" customFormat="1" hidden="1">
      <c r="A180" s="79" t="s">
        <v>2</v>
      </c>
      <c r="B180" s="82">
        <f>SUM(B176:B179)</f>
        <v>1962</v>
      </c>
      <c r="C180" s="79"/>
      <c r="D180" s="79"/>
      <c r="E180" s="84">
        <f>SUM(E170:E179)</f>
        <v>1962</v>
      </c>
    </row>
    <row r="181" spans="1:6" s="97" customFormat="1" hidden="1">
      <c r="A181" s="79"/>
      <c r="B181" s="82"/>
      <c r="C181" s="79"/>
      <c r="D181" s="79"/>
      <c r="E181" s="84"/>
    </row>
    <row r="182" spans="1:6" s="97" customFormat="1" hidden="1">
      <c r="A182" s="79"/>
      <c r="B182" s="82"/>
      <c r="C182" s="79"/>
      <c r="D182" s="79"/>
      <c r="E182" s="84"/>
    </row>
    <row r="183" spans="1:6" s="97" customFormat="1" hidden="1">
      <c r="A183" s="79"/>
      <c r="B183" s="82"/>
      <c r="C183" s="81" t="s">
        <v>43</v>
      </c>
      <c r="D183" s="79"/>
      <c r="E183" s="84"/>
    </row>
    <row r="184" spans="1:6" s="97" customFormat="1" hidden="1">
      <c r="A184" s="80" t="s">
        <v>93</v>
      </c>
      <c r="B184" s="82"/>
      <c r="C184" s="79"/>
      <c r="D184" s="79"/>
    </row>
    <row r="185" spans="1:6" s="97" customFormat="1" hidden="1">
      <c r="A185" s="79"/>
      <c r="B185" s="82"/>
      <c r="C185" s="79"/>
      <c r="D185" s="79"/>
      <c r="E185" s="84"/>
    </row>
    <row r="186" spans="1:6" s="97" customFormat="1" hidden="1">
      <c r="A186" s="79"/>
      <c r="B186" s="82"/>
      <c r="C186" s="79"/>
      <c r="D186" s="79" t="s">
        <v>44</v>
      </c>
      <c r="E186" s="84">
        <v>746</v>
      </c>
    </row>
    <row r="187" spans="1:6" s="97" customFormat="1" hidden="1">
      <c r="A187" s="79"/>
      <c r="B187" s="82"/>
      <c r="C187" s="79"/>
      <c r="D187" s="79"/>
      <c r="E187" s="84"/>
    </row>
    <row r="188" spans="1:6" s="97" customFormat="1" hidden="1">
      <c r="A188" s="79"/>
      <c r="B188" s="82"/>
      <c r="C188" s="79"/>
      <c r="D188" s="79" t="s">
        <v>46</v>
      </c>
      <c r="E188" s="84">
        <v>113</v>
      </c>
    </row>
    <row r="189" spans="1:6" s="97" customFormat="1" hidden="1">
      <c r="A189" s="79"/>
      <c r="B189" s="82"/>
      <c r="C189" s="79"/>
      <c r="D189" s="79"/>
      <c r="E189" s="84"/>
    </row>
    <row r="190" spans="1:6" s="97" customFormat="1" hidden="1">
      <c r="A190" s="79" t="s">
        <v>39</v>
      </c>
      <c r="B190" s="82">
        <v>2112</v>
      </c>
      <c r="C190" s="79"/>
      <c r="D190" s="79" t="s">
        <v>41</v>
      </c>
      <c r="E190" s="84">
        <v>661</v>
      </c>
      <c r="F190" s="107" t="s">
        <v>94</v>
      </c>
    </row>
    <row r="191" spans="1:6" s="97" customFormat="1" hidden="1">
      <c r="A191" s="79"/>
      <c r="B191" s="82"/>
      <c r="C191" s="79"/>
      <c r="D191" s="79"/>
      <c r="E191" s="84"/>
    </row>
    <row r="192" spans="1:6" s="97" customFormat="1" hidden="1">
      <c r="A192" s="79" t="s">
        <v>40</v>
      </c>
      <c r="B192" s="110">
        <v>-90</v>
      </c>
      <c r="C192" s="79"/>
      <c r="D192" s="79" t="s">
        <v>42</v>
      </c>
      <c r="E192" s="84">
        <v>502</v>
      </c>
    </row>
    <row r="193" spans="1:6" s="97" customFormat="1" ht="20.25" hidden="1" thickBot="1">
      <c r="A193" s="79"/>
      <c r="B193" s="83"/>
      <c r="C193" s="79"/>
      <c r="D193" s="79"/>
      <c r="E193" s="85"/>
    </row>
    <row r="194" spans="1:6" s="97" customFormat="1" hidden="1">
      <c r="A194" s="79" t="s">
        <v>2</v>
      </c>
      <c r="B194" s="82">
        <f>SUM(B190:B193)</f>
        <v>2022</v>
      </c>
      <c r="C194" s="79"/>
      <c r="D194" s="79"/>
      <c r="E194" s="84">
        <f>SUM(E184:E193)</f>
        <v>2022</v>
      </c>
    </row>
    <row r="195" spans="1:6" s="97" customFormat="1" hidden="1">
      <c r="A195" s="79"/>
      <c r="B195" s="82"/>
      <c r="C195" s="79"/>
      <c r="D195" s="79"/>
      <c r="E195" s="84"/>
    </row>
    <row r="196" spans="1:6" s="97" customFormat="1" hidden="1">
      <c r="A196" s="79"/>
      <c r="B196" s="82"/>
      <c r="C196" s="79"/>
      <c r="D196" s="79"/>
      <c r="E196" s="84"/>
    </row>
    <row r="197" spans="1:6" s="97" customFormat="1" hidden="1">
      <c r="A197" s="79"/>
      <c r="B197" s="82"/>
      <c r="C197" s="81" t="s">
        <v>43</v>
      </c>
      <c r="D197" s="79"/>
      <c r="E197" s="84"/>
    </row>
    <row r="198" spans="1:6" s="97" customFormat="1" hidden="1">
      <c r="A198" s="80" t="s">
        <v>99</v>
      </c>
      <c r="B198" s="82"/>
      <c r="C198" s="79"/>
      <c r="D198" s="79"/>
    </row>
    <row r="199" spans="1:6" s="97" customFormat="1" hidden="1">
      <c r="A199" s="79"/>
      <c r="B199" s="82"/>
      <c r="C199" s="79"/>
      <c r="D199" s="79"/>
      <c r="E199" s="84"/>
    </row>
    <row r="200" spans="1:6" s="97" customFormat="1" hidden="1">
      <c r="A200" s="79"/>
      <c r="B200" s="82"/>
      <c r="C200" s="79"/>
      <c r="D200" s="79" t="s">
        <v>44</v>
      </c>
      <c r="E200" s="84">
        <v>631</v>
      </c>
    </row>
    <row r="201" spans="1:6" s="97" customFormat="1" hidden="1">
      <c r="A201" s="79"/>
      <c r="B201" s="82"/>
      <c r="C201" s="79"/>
      <c r="D201" s="79"/>
      <c r="E201" s="84"/>
    </row>
    <row r="202" spans="1:6" s="97" customFormat="1" hidden="1">
      <c r="A202" s="79"/>
      <c r="B202" s="82"/>
      <c r="C202" s="79"/>
      <c r="D202" s="79" t="s">
        <v>46</v>
      </c>
      <c r="E202" s="84">
        <v>113</v>
      </c>
    </row>
    <row r="203" spans="1:6" s="97" customFormat="1" hidden="1">
      <c r="A203" s="79"/>
      <c r="B203" s="82"/>
      <c r="C203" s="79"/>
      <c r="D203" s="79"/>
      <c r="E203" s="84"/>
    </row>
    <row r="204" spans="1:6" s="97" customFormat="1" hidden="1">
      <c r="A204" s="79" t="s">
        <v>39</v>
      </c>
      <c r="B204" s="82">
        <v>2232</v>
      </c>
      <c r="C204" s="79"/>
      <c r="D204" s="79" t="s">
        <v>41</v>
      </c>
      <c r="E204" s="84">
        <v>686</v>
      </c>
      <c r="F204" s="107" t="s">
        <v>100</v>
      </c>
    </row>
    <row r="205" spans="1:6" s="97" customFormat="1" hidden="1">
      <c r="A205" s="79"/>
      <c r="B205" s="82"/>
      <c r="C205" s="79"/>
      <c r="D205" s="79"/>
      <c r="E205" s="84"/>
    </row>
    <row r="206" spans="1:6" s="97" customFormat="1" hidden="1">
      <c r="A206" s="79" t="s">
        <v>40</v>
      </c>
      <c r="B206" s="110">
        <v>-320</v>
      </c>
      <c r="C206" s="79"/>
      <c r="D206" s="79" t="s">
        <v>42</v>
      </c>
      <c r="E206" s="84">
        <v>482</v>
      </c>
    </row>
    <row r="207" spans="1:6" s="97" customFormat="1" ht="20.25" hidden="1" thickBot="1">
      <c r="A207" s="79"/>
      <c r="B207" s="83"/>
      <c r="C207" s="79"/>
      <c r="D207" s="79"/>
      <c r="E207" s="85"/>
    </row>
    <row r="208" spans="1:6" s="97" customFormat="1" hidden="1">
      <c r="A208" s="79" t="s">
        <v>2</v>
      </c>
      <c r="B208" s="82">
        <f>SUM(B204:B207)</f>
        <v>1912</v>
      </c>
      <c r="C208" s="79"/>
      <c r="D208" s="79"/>
      <c r="E208" s="84">
        <f>SUM(E198:E207)</f>
        <v>1912</v>
      </c>
    </row>
    <row r="209" spans="1:6" s="97" customFormat="1" hidden="1">
      <c r="A209" s="79"/>
      <c r="B209" s="82"/>
      <c r="C209" s="79"/>
      <c r="D209" s="79"/>
      <c r="E209" s="84"/>
    </row>
    <row r="210" spans="1:6" s="97" customFormat="1" hidden="1">
      <c r="A210" s="79"/>
      <c r="B210" s="82"/>
      <c r="C210" s="79"/>
      <c r="D210" s="79"/>
      <c r="E210" s="84"/>
    </row>
    <row r="211" spans="1:6" s="97" customFormat="1" hidden="1">
      <c r="A211" s="79"/>
      <c r="B211" s="82"/>
      <c r="C211" s="81" t="s">
        <v>43</v>
      </c>
      <c r="D211" s="79"/>
      <c r="E211" s="84"/>
    </row>
    <row r="212" spans="1:6" s="97" customFormat="1" hidden="1">
      <c r="A212" s="80" t="s">
        <v>103</v>
      </c>
      <c r="B212" s="82"/>
      <c r="C212" s="79"/>
      <c r="D212" s="79"/>
    </row>
    <row r="213" spans="1:6" s="97" customFormat="1" hidden="1">
      <c r="A213" s="79"/>
      <c r="B213" s="82"/>
      <c r="C213" s="79"/>
      <c r="D213" s="79"/>
      <c r="E213" s="84"/>
    </row>
    <row r="214" spans="1:6" s="97" customFormat="1" hidden="1">
      <c r="A214" s="79"/>
      <c r="B214" s="82"/>
      <c r="C214" s="79"/>
      <c r="D214" s="79" t="s">
        <v>44</v>
      </c>
      <c r="E214" s="84">
        <v>591</v>
      </c>
    </row>
    <row r="215" spans="1:6" s="97" customFormat="1" hidden="1">
      <c r="A215" s="79"/>
      <c r="B215" s="82"/>
      <c r="C215" s="79"/>
      <c r="D215" s="79"/>
      <c r="E215" s="84"/>
    </row>
    <row r="216" spans="1:6" s="97" customFormat="1" hidden="1">
      <c r="A216" s="79"/>
      <c r="B216" s="82"/>
      <c r="C216" s="79"/>
      <c r="D216" s="79" t="s">
        <v>46</v>
      </c>
      <c r="E216" s="84">
        <v>113</v>
      </c>
    </row>
    <row r="217" spans="1:6" s="97" customFormat="1" hidden="1">
      <c r="A217" s="79"/>
      <c r="B217" s="82"/>
      <c r="C217" s="79"/>
      <c r="D217" s="79"/>
      <c r="E217" s="84"/>
    </row>
    <row r="218" spans="1:6" s="97" customFormat="1" hidden="1">
      <c r="A218" s="79" t="s">
        <v>39</v>
      </c>
      <c r="B218" s="82">
        <v>2292</v>
      </c>
      <c r="C218" s="79"/>
      <c r="D218" s="79" t="s">
        <v>41</v>
      </c>
      <c r="E218" s="84">
        <v>666</v>
      </c>
      <c r="F218" s="107" t="s">
        <v>104</v>
      </c>
    </row>
    <row r="219" spans="1:6" s="97" customFormat="1" hidden="1">
      <c r="A219" s="79"/>
      <c r="B219" s="82"/>
      <c r="C219" s="79"/>
      <c r="D219" s="79"/>
      <c r="E219" s="84"/>
    </row>
    <row r="220" spans="1:6" s="97" customFormat="1" hidden="1">
      <c r="A220" s="79" t="s">
        <v>40</v>
      </c>
      <c r="B220" s="110">
        <v>-440</v>
      </c>
      <c r="C220" s="79"/>
      <c r="D220" s="79" t="s">
        <v>42</v>
      </c>
      <c r="E220" s="84">
        <v>482</v>
      </c>
    </row>
    <row r="221" spans="1:6" s="97" customFormat="1" ht="20.25" hidden="1" thickBot="1">
      <c r="A221" s="79"/>
      <c r="B221" s="83"/>
      <c r="C221" s="79"/>
      <c r="D221" s="79"/>
      <c r="E221" s="85"/>
    </row>
    <row r="222" spans="1:6" s="97" customFormat="1" hidden="1">
      <c r="A222" s="79" t="s">
        <v>2</v>
      </c>
      <c r="B222" s="82">
        <f>SUM(B218:B221)</f>
        <v>1852</v>
      </c>
      <c r="C222" s="79"/>
      <c r="D222" s="79"/>
      <c r="E222" s="84">
        <f>SUM(E212:E221)</f>
        <v>1852</v>
      </c>
    </row>
    <row r="223" spans="1:6" s="97" customFormat="1" hidden="1">
      <c r="A223" s="79"/>
      <c r="B223" s="82"/>
      <c r="C223" s="79"/>
      <c r="D223" s="79"/>
      <c r="E223" s="84"/>
    </row>
    <row r="224" spans="1:6" s="97" customFormat="1" hidden="1">
      <c r="A224" s="79"/>
      <c r="B224" s="82"/>
      <c r="C224" s="79"/>
      <c r="D224" s="79"/>
      <c r="E224" s="84"/>
    </row>
    <row r="225" spans="1:6" s="97" customFormat="1" hidden="1">
      <c r="A225" s="79"/>
      <c r="B225" s="82"/>
      <c r="C225" s="81" t="s">
        <v>43</v>
      </c>
      <c r="D225" s="79"/>
      <c r="E225" s="84"/>
    </row>
    <row r="226" spans="1:6" s="97" customFormat="1" hidden="1">
      <c r="A226" s="80" t="s">
        <v>107</v>
      </c>
      <c r="B226" s="82"/>
      <c r="C226" s="79"/>
      <c r="D226" s="79"/>
    </row>
    <row r="227" spans="1:6" s="97" customFormat="1" hidden="1">
      <c r="A227" s="79"/>
      <c r="B227" s="82"/>
      <c r="C227" s="79"/>
      <c r="D227" s="79"/>
      <c r="E227" s="84"/>
    </row>
    <row r="228" spans="1:6" s="97" customFormat="1" hidden="1">
      <c r="A228" s="79"/>
      <c r="B228" s="82"/>
      <c r="C228" s="79"/>
      <c r="D228" s="79" t="s">
        <v>44</v>
      </c>
      <c r="E228" s="84">
        <v>747</v>
      </c>
    </row>
    <row r="229" spans="1:6" s="97" customFormat="1" hidden="1">
      <c r="A229" s="79"/>
      <c r="B229" s="82"/>
      <c r="C229" s="79"/>
      <c r="D229" s="79"/>
      <c r="E229" s="84"/>
    </row>
    <row r="230" spans="1:6" s="97" customFormat="1" hidden="1">
      <c r="A230" s="79"/>
      <c r="B230" s="82"/>
      <c r="C230" s="79"/>
      <c r="D230" s="79" t="s">
        <v>46</v>
      </c>
      <c r="E230" s="84">
        <v>113</v>
      </c>
    </row>
    <row r="231" spans="1:6" s="97" customFormat="1" hidden="1">
      <c r="A231" s="79"/>
      <c r="B231" s="82"/>
      <c r="C231" s="79"/>
      <c r="D231" s="79"/>
      <c r="E231" s="84"/>
    </row>
    <row r="232" spans="1:6" s="97" customFormat="1" hidden="1">
      <c r="A232" s="79" t="s">
        <v>39</v>
      </c>
      <c r="B232" s="82">
        <v>2352</v>
      </c>
      <c r="C232" s="79"/>
      <c r="D232" s="79" t="s">
        <v>41</v>
      </c>
      <c r="E232" s="84">
        <v>566</v>
      </c>
      <c r="F232" s="107" t="s">
        <v>104</v>
      </c>
    </row>
    <row r="233" spans="1:6" s="97" customFormat="1" hidden="1">
      <c r="A233" s="79"/>
      <c r="B233" s="82"/>
      <c r="C233" s="79"/>
      <c r="D233" s="79"/>
      <c r="E233" s="84"/>
    </row>
    <row r="234" spans="1:6" s="97" customFormat="1" hidden="1">
      <c r="A234" s="79" t="s">
        <v>40</v>
      </c>
      <c r="B234" s="110">
        <v>-440</v>
      </c>
      <c r="C234" s="79"/>
      <c r="D234" s="79" t="s">
        <v>42</v>
      </c>
      <c r="E234" s="84">
        <v>482</v>
      </c>
    </row>
    <row r="235" spans="1:6" s="97" customFormat="1" ht="20.25" hidden="1" thickBot="1">
      <c r="A235" s="79"/>
      <c r="B235" s="83"/>
      <c r="C235" s="79"/>
      <c r="D235" s="79"/>
      <c r="E235" s="85"/>
    </row>
    <row r="236" spans="1:6" s="97" customFormat="1" hidden="1">
      <c r="A236" s="79" t="s">
        <v>2</v>
      </c>
      <c r="B236" s="82">
        <f>SUM(B232:B235)</f>
        <v>1912</v>
      </c>
      <c r="C236" s="79"/>
      <c r="D236" s="79"/>
      <c r="E236" s="84">
        <f>SUM(E226:E235)</f>
        <v>1908</v>
      </c>
    </row>
    <row r="237" spans="1:6" s="97" customFormat="1" hidden="1">
      <c r="A237" s="79"/>
      <c r="B237" s="82"/>
      <c r="C237" s="79"/>
      <c r="D237" s="79"/>
      <c r="E237" s="84"/>
    </row>
    <row r="238" spans="1:6" s="97" customFormat="1" hidden="1">
      <c r="A238" s="79"/>
      <c r="B238" s="82"/>
      <c r="C238" s="79"/>
      <c r="D238" s="79"/>
      <c r="E238" s="84"/>
    </row>
    <row r="239" spans="1:6" s="97" customFormat="1" hidden="1">
      <c r="A239" s="79"/>
      <c r="B239" s="82"/>
      <c r="C239" s="81" t="s">
        <v>43</v>
      </c>
      <c r="D239" s="79"/>
      <c r="E239" s="84"/>
    </row>
    <row r="240" spans="1:6" s="97" customFormat="1" hidden="1">
      <c r="A240" s="80" t="s">
        <v>110</v>
      </c>
      <c r="B240" s="82"/>
      <c r="C240" s="79"/>
      <c r="D240" s="79"/>
    </row>
    <row r="241" spans="1:6" s="97" customFormat="1" hidden="1">
      <c r="A241" s="79"/>
      <c r="B241" s="82"/>
      <c r="C241" s="79"/>
      <c r="D241" s="79"/>
      <c r="E241" s="84"/>
    </row>
    <row r="242" spans="1:6" s="97" customFormat="1" hidden="1">
      <c r="A242" s="79"/>
      <c r="B242" s="82"/>
      <c r="C242" s="79"/>
      <c r="D242" s="79" t="s">
        <v>44</v>
      </c>
      <c r="E242" s="84">
        <v>797</v>
      </c>
    </row>
    <row r="243" spans="1:6" s="97" customFormat="1" hidden="1">
      <c r="A243" s="79"/>
      <c r="B243" s="82"/>
      <c r="C243" s="79"/>
      <c r="D243" s="79"/>
      <c r="E243" s="84"/>
    </row>
    <row r="244" spans="1:6" s="97" customFormat="1" hidden="1">
      <c r="A244" s="79"/>
      <c r="B244" s="82"/>
      <c r="C244" s="79"/>
      <c r="D244" s="79" t="s">
        <v>46</v>
      </c>
      <c r="E244" s="84">
        <v>113</v>
      </c>
    </row>
    <row r="245" spans="1:6" s="97" customFormat="1" hidden="1">
      <c r="A245" s="79"/>
      <c r="B245" s="82"/>
      <c r="C245" s="79"/>
      <c r="D245" s="79"/>
      <c r="E245" s="84"/>
    </row>
    <row r="246" spans="1:6" s="97" customFormat="1" hidden="1">
      <c r="A246" s="79" t="s">
        <v>39</v>
      </c>
      <c r="B246" s="82">
        <v>2449</v>
      </c>
      <c r="C246" s="79"/>
      <c r="D246" s="79" t="s">
        <v>41</v>
      </c>
      <c r="E246" s="84">
        <v>571</v>
      </c>
      <c r="F246" s="107" t="s">
        <v>104</v>
      </c>
    </row>
    <row r="247" spans="1:6" s="97" customFormat="1" hidden="1">
      <c r="A247" s="79"/>
      <c r="B247" s="82"/>
      <c r="C247" s="79"/>
      <c r="D247" s="79"/>
      <c r="E247" s="84"/>
    </row>
    <row r="248" spans="1:6" s="97" customFormat="1" hidden="1">
      <c r="A248" s="79" t="s">
        <v>40</v>
      </c>
      <c r="B248" s="110">
        <v>-510</v>
      </c>
      <c r="C248" s="79"/>
      <c r="D248" s="79" t="s">
        <v>42</v>
      </c>
      <c r="E248" s="84">
        <v>457</v>
      </c>
    </row>
    <row r="249" spans="1:6" s="97" customFormat="1" ht="20.25" hidden="1" thickBot="1">
      <c r="A249" s="79"/>
      <c r="B249" s="83"/>
      <c r="C249" s="79"/>
      <c r="D249" s="79"/>
      <c r="E249" s="85"/>
    </row>
    <row r="250" spans="1:6" s="97" customFormat="1" hidden="1">
      <c r="A250" s="79" t="s">
        <v>2</v>
      </c>
      <c r="B250" s="82">
        <f>SUM(B246:B249)</f>
        <v>1939</v>
      </c>
      <c r="C250" s="79"/>
      <c r="D250" s="79"/>
      <c r="E250" s="84">
        <f>SUM(E240:E249)</f>
        <v>1938</v>
      </c>
    </row>
    <row r="251" spans="1:6" s="97" customFormat="1" hidden="1">
      <c r="A251" s="79"/>
      <c r="B251" s="82"/>
      <c r="C251" s="79"/>
      <c r="D251" s="79"/>
      <c r="E251" s="84"/>
    </row>
    <row r="252" spans="1:6" s="97" customFormat="1" hidden="1">
      <c r="A252" s="79"/>
      <c r="B252" s="82"/>
      <c r="C252" s="79"/>
      <c r="D252" s="79"/>
      <c r="E252" s="84"/>
    </row>
    <row r="253" spans="1:6" s="97" customFormat="1" hidden="1">
      <c r="A253" s="79"/>
      <c r="B253" s="82"/>
      <c r="C253" s="81" t="s">
        <v>43</v>
      </c>
      <c r="D253" s="79"/>
      <c r="E253" s="84"/>
    </row>
    <row r="254" spans="1:6" s="97" customFormat="1" hidden="1">
      <c r="A254" s="80" t="s">
        <v>113</v>
      </c>
      <c r="B254" s="82"/>
      <c r="C254" s="79"/>
      <c r="D254" s="79"/>
    </row>
    <row r="255" spans="1:6" s="97" customFormat="1" hidden="1">
      <c r="A255" s="79"/>
      <c r="B255" s="82"/>
      <c r="C255" s="79"/>
      <c r="D255" s="79"/>
      <c r="E255" s="84"/>
    </row>
    <row r="256" spans="1:6" s="97" customFormat="1" hidden="1">
      <c r="A256" s="79"/>
      <c r="B256" s="82"/>
      <c r="C256" s="79"/>
      <c r="D256" s="79" t="s">
        <v>44</v>
      </c>
      <c r="E256" s="84">
        <v>777</v>
      </c>
    </row>
    <row r="257" spans="1:6" s="97" customFormat="1" hidden="1">
      <c r="A257" s="79"/>
      <c r="B257" s="82"/>
      <c r="C257" s="79"/>
      <c r="D257" s="79"/>
      <c r="E257" s="84"/>
    </row>
    <row r="258" spans="1:6" s="97" customFormat="1" hidden="1">
      <c r="A258" s="79"/>
      <c r="B258" s="82"/>
      <c r="C258" s="79"/>
      <c r="D258" s="79" t="s">
        <v>46</v>
      </c>
      <c r="E258" s="84">
        <v>113</v>
      </c>
    </row>
    <row r="259" spans="1:6" s="97" customFormat="1" hidden="1">
      <c r="A259" s="79"/>
      <c r="B259" s="82"/>
      <c r="C259" s="79"/>
      <c r="D259" s="79"/>
      <c r="E259" s="84"/>
    </row>
    <row r="260" spans="1:6" s="97" customFormat="1" hidden="1">
      <c r="A260" s="79" t="s">
        <v>39</v>
      </c>
      <c r="B260" s="82">
        <v>2509</v>
      </c>
      <c r="C260" s="79"/>
      <c r="D260" s="79" t="s">
        <v>41</v>
      </c>
      <c r="E260" s="84">
        <v>591</v>
      </c>
      <c r="F260" s="107" t="s">
        <v>104</v>
      </c>
    </row>
    <row r="261" spans="1:6" s="97" customFormat="1" hidden="1">
      <c r="A261" s="79"/>
      <c r="B261" s="82"/>
      <c r="C261" s="79"/>
      <c r="D261" s="79"/>
      <c r="E261" s="84"/>
    </row>
    <row r="262" spans="1:6" s="97" customFormat="1" hidden="1">
      <c r="A262" s="79" t="s">
        <v>40</v>
      </c>
      <c r="B262" s="110">
        <v>-570</v>
      </c>
      <c r="C262" s="79"/>
      <c r="D262" s="79" t="s">
        <v>42</v>
      </c>
      <c r="E262" s="84">
        <v>457</v>
      </c>
    </row>
    <row r="263" spans="1:6" s="97" customFormat="1" ht="20.25" hidden="1" thickBot="1">
      <c r="A263" s="79"/>
      <c r="B263" s="83"/>
      <c r="C263" s="79"/>
      <c r="D263" s="79"/>
      <c r="E263" s="85"/>
    </row>
    <row r="264" spans="1:6" s="97" customFormat="1" hidden="1">
      <c r="A264" s="79" t="s">
        <v>2</v>
      </c>
      <c r="B264" s="82">
        <f>SUM(B260:B263)</f>
        <v>1939</v>
      </c>
      <c r="C264" s="79"/>
      <c r="D264" s="79"/>
      <c r="E264" s="84">
        <f>SUM(E254:E263)</f>
        <v>1938</v>
      </c>
    </row>
    <row r="265" spans="1:6" s="97" customFormat="1" hidden="1">
      <c r="A265" s="79"/>
      <c r="B265" s="82"/>
      <c r="C265" s="79"/>
      <c r="D265" s="79"/>
      <c r="E265" s="84"/>
    </row>
    <row r="266" spans="1:6" s="97" customFormat="1" hidden="1">
      <c r="A266" s="79"/>
      <c r="B266" s="82"/>
      <c r="C266" s="79"/>
      <c r="D266" s="79"/>
      <c r="E266" s="84"/>
    </row>
    <row r="267" spans="1:6" s="97" customFormat="1" hidden="1">
      <c r="A267" s="79"/>
      <c r="B267" s="82"/>
      <c r="C267" s="81" t="s">
        <v>43</v>
      </c>
      <c r="D267" s="79"/>
      <c r="E267" s="84"/>
    </row>
    <row r="268" spans="1:6" s="97" customFormat="1" hidden="1">
      <c r="A268" s="80" t="s">
        <v>116</v>
      </c>
      <c r="B268" s="82"/>
      <c r="C268" s="79"/>
      <c r="D268" s="79"/>
    </row>
    <row r="269" spans="1:6" s="97" customFormat="1" hidden="1">
      <c r="A269" s="79"/>
      <c r="B269" s="82"/>
      <c r="C269" s="79"/>
      <c r="D269" s="79"/>
      <c r="E269" s="84"/>
    </row>
    <row r="270" spans="1:6" s="97" customFormat="1" hidden="1">
      <c r="A270" s="79"/>
      <c r="B270" s="82"/>
      <c r="C270" s="79"/>
      <c r="D270" s="79" t="s">
        <v>44</v>
      </c>
      <c r="E270" s="84">
        <v>777</v>
      </c>
    </row>
    <row r="271" spans="1:6" s="97" customFormat="1" hidden="1">
      <c r="A271" s="79"/>
      <c r="B271" s="82"/>
      <c r="C271" s="79"/>
      <c r="D271" s="79"/>
      <c r="E271" s="84"/>
    </row>
    <row r="272" spans="1:6" s="97" customFormat="1" hidden="1">
      <c r="A272" s="79"/>
      <c r="B272" s="82"/>
      <c r="C272" s="79"/>
      <c r="D272" s="79" t="s">
        <v>46</v>
      </c>
      <c r="E272" s="84">
        <v>113</v>
      </c>
    </row>
    <row r="273" spans="1:6" s="97" customFormat="1" hidden="1">
      <c r="A273" s="79"/>
      <c r="B273" s="82"/>
      <c r="C273" s="79"/>
      <c r="D273" s="79"/>
      <c r="E273" s="84"/>
    </row>
    <row r="274" spans="1:6" s="97" customFormat="1" hidden="1">
      <c r="A274" s="79" t="s">
        <v>39</v>
      </c>
      <c r="B274" s="82">
        <v>2569</v>
      </c>
      <c r="C274" s="79"/>
      <c r="D274" s="79" t="s">
        <v>41</v>
      </c>
      <c r="E274" s="84">
        <v>611</v>
      </c>
      <c r="F274" s="107" t="s">
        <v>117</v>
      </c>
    </row>
    <row r="275" spans="1:6" s="97" customFormat="1" hidden="1">
      <c r="A275" s="79"/>
      <c r="B275" s="82"/>
      <c r="C275" s="79"/>
      <c r="D275" s="79"/>
      <c r="E275" s="84"/>
    </row>
    <row r="276" spans="1:6" s="97" customFormat="1" hidden="1">
      <c r="A276" s="79" t="s">
        <v>40</v>
      </c>
      <c r="B276" s="110">
        <v>-610</v>
      </c>
      <c r="C276" s="79"/>
      <c r="D276" s="79" t="s">
        <v>42</v>
      </c>
      <c r="E276" s="84">
        <v>457</v>
      </c>
    </row>
    <row r="277" spans="1:6" s="97" customFormat="1" ht="20.25" hidden="1" thickBot="1">
      <c r="A277" s="79"/>
      <c r="B277" s="83"/>
      <c r="C277" s="79"/>
      <c r="D277" s="79"/>
      <c r="E277" s="85"/>
    </row>
    <row r="278" spans="1:6" s="97" customFormat="1" hidden="1">
      <c r="A278" s="79" t="s">
        <v>2</v>
      </c>
      <c r="B278" s="82">
        <f>SUM(B274:B277)</f>
        <v>1959</v>
      </c>
      <c r="C278" s="79"/>
      <c r="D278" s="79"/>
      <c r="E278" s="84">
        <f>SUM(E268:E277)</f>
        <v>1958</v>
      </c>
    </row>
    <row r="279" spans="1:6" s="97" customFormat="1" hidden="1">
      <c r="A279" s="79"/>
      <c r="B279" s="82"/>
      <c r="C279" s="79"/>
      <c r="D279" s="79"/>
      <c r="E279" s="84"/>
    </row>
    <row r="280" spans="1:6" s="97" customFormat="1" hidden="1">
      <c r="A280" s="79"/>
      <c r="B280" s="82"/>
      <c r="C280" s="79"/>
      <c r="D280" s="79"/>
      <c r="E280" s="84"/>
    </row>
    <row r="281" spans="1:6" s="97" customFormat="1" hidden="1">
      <c r="A281" s="79"/>
      <c r="B281" s="82"/>
      <c r="C281" s="81" t="s">
        <v>43</v>
      </c>
      <c r="D281" s="79"/>
      <c r="E281" s="84"/>
    </row>
    <row r="282" spans="1:6" s="97" customFormat="1" hidden="1">
      <c r="A282" s="80" t="s">
        <v>120</v>
      </c>
      <c r="B282" s="82"/>
      <c r="C282" s="79"/>
      <c r="D282" s="79"/>
    </row>
    <row r="283" spans="1:6" s="97" customFormat="1" hidden="1">
      <c r="A283" s="79"/>
      <c r="B283" s="82"/>
      <c r="C283" s="79"/>
      <c r="D283" s="79"/>
      <c r="E283" s="84"/>
    </row>
    <row r="284" spans="1:6" s="97" customFormat="1" hidden="1">
      <c r="A284" s="79"/>
      <c r="B284" s="82"/>
      <c r="C284" s="79"/>
      <c r="D284" s="79" t="s">
        <v>44</v>
      </c>
      <c r="E284" s="84">
        <v>971</v>
      </c>
    </row>
    <row r="285" spans="1:6" s="97" customFormat="1" hidden="1">
      <c r="A285" s="79"/>
      <c r="B285" s="82"/>
      <c r="C285" s="79"/>
      <c r="D285" s="79"/>
      <c r="E285" s="84"/>
    </row>
    <row r="286" spans="1:6" s="97" customFormat="1" hidden="1">
      <c r="A286" s="79"/>
      <c r="B286" s="82"/>
      <c r="C286" s="79"/>
      <c r="D286" s="79" t="s">
        <v>46</v>
      </c>
      <c r="E286" s="84">
        <v>113</v>
      </c>
    </row>
    <row r="287" spans="1:6" s="97" customFormat="1" hidden="1">
      <c r="A287" s="79"/>
      <c r="B287" s="82"/>
      <c r="C287" s="79"/>
      <c r="D287" s="79"/>
      <c r="E287" s="84"/>
    </row>
    <row r="288" spans="1:6" s="97" customFormat="1" hidden="1">
      <c r="A288" s="79" t="s">
        <v>39</v>
      </c>
      <c r="B288" s="82">
        <v>2629</v>
      </c>
      <c r="C288" s="79"/>
      <c r="D288" s="79" t="s">
        <v>41</v>
      </c>
      <c r="E288" s="84">
        <v>417</v>
      </c>
      <c r="F288" s="107" t="s">
        <v>117</v>
      </c>
    </row>
    <row r="289" spans="1:6" s="97" customFormat="1" hidden="1">
      <c r="A289" s="79"/>
      <c r="B289" s="82"/>
      <c r="C289" s="79"/>
      <c r="D289" s="79"/>
      <c r="E289" s="84"/>
    </row>
    <row r="290" spans="1:6" s="97" customFormat="1" hidden="1">
      <c r="A290" s="79" t="s">
        <v>40</v>
      </c>
      <c r="B290" s="110">
        <v>-670</v>
      </c>
      <c r="C290" s="79"/>
      <c r="D290" s="79" t="s">
        <v>42</v>
      </c>
      <c r="E290" s="84">
        <v>457</v>
      </c>
    </row>
    <row r="291" spans="1:6" s="97" customFormat="1" ht="20.25" hidden="1" thickBot="1">
      <c r="A291" s="79"/>
      <c r="B291" s="83"/>
      <c r="C291" s="79"/>
      <c r="D291" s="79"/>
      <c r="E291" s="85"/>
    </row>
    <row r="292" spans="1:6" s="97" customFormat="1" hidden="1">
      <c r="A292" s="79" t="s">
        <v>2</v>
      </c>
      <c r="B292" s="82">
        <f>SUM(B288:B291)</f>
        <v>1959</v>
      </c>
      <c r="C292" s="79"/>
      <c r="D292" s="79"/>
      <c r="E292" s="84">
        <f>SUM(E282:E291)</f>
        <v>1958</v>
      </c>
    </row>
    <row r="293" spans="1:6" s="97" customFormat="1" hidden="1">
      <c r="A293" s="79"/>
      <c r="B293" s="82"/>
      <c r="C293" s="79"/>
      <c r="D293" s="79"/>
      <c r="E293" s="84"/>
    </row>
    <row r="294" spans="1:6" s="97" customFormat="1" hidden="1">
      <c r="A294" s="79"/>
      <c r="B294" s="82"/>
      <c r="C294" s="79"/>
      <c r="D294" s="79"/>
      <c r="E294" s="84"/>
    </row>
    <row r="295" spans="1:6" s="97" customFormat="1" hidden="1">
      <c r="A295" s="79"/>
      <c r="B295" s="82"/>
      <c r="C295" s="81" t="s">
        <v>43</v>
      </c>
      <c r="D295" s="79"/>
      <c r="E295" s="84"/>
    </row>
    <row r="296" spans="1:6" s="97" customFormat="1" hidden="1">
      <c r="A296" s="80" t="s">
        <v>128</v>
      </c>
      <c r="B296" s="82"/>
      <c r="C296" s="79"/>
      <c r="D296" s="79"/>
    </row>
    <row r="297" spans="1:6" s="97" customFormat="1" hidden="1">
      <c r="A297" s="79"/>
      <c r="B297" s="82"/>
      <c r="C297" s="79"/>
      <c r="D297" s="79"/>
      <c r="E297" s="84"/>
    </row>
    <row r="298" spans="1:6" s="97" customFormat="1" hidden="1">
      <c r="A298" s="79"/>
      <c r="B298" s="82"/>
      <c r="C298" s="79"/>
      <c r="D298" s="79" t="s">
        <v>44</v>
      </c>
      <c r="E298" s="84">
        <v>1116</v>
      </c>
    </row>
    <row r="299" spans="1:6" s="97" customFormat="1" hidden="1">
      <c r="A299" s="79"/>
      <c r="B299" s="82"/>
      <c r="C299" s="79"/>
      <c r="D299" s="79"/>
      <c r="E299" s="84"/>
    </row>
    <row r="300" spans="1:6" s="97" customFormat="1" hidden="1">
      <c r="A300" s="79"/>
      <c r="B300" s="82"/>
      <c r="C300" s="79"/>
      <c r="D300" s="79" t="s">
        <v>46</v>
      </c>
      <c r="E300" s="84">
        <v>113</v>
      </c>
    </row>
    <row r="301" spans="1:6" s="97" customFormat="1" hidden="1">
      <c r="A301" s="79"/>
      <c r="B301" s="82"/>
      <c r="C301" s="79"/>
      <c r="D301" s="79"/>
      <c r="E301" s="84"/>
    </row>
    <row r="302" spans="1:6" s="97" customFormat="1" hidden="1">
      <c r="A302" s="79" t="s">
        <v>39</v>
      </c>
      <c r="B302" s="82">
        <v>2939</v>
      </c>
      <c r="C302" s="79"/>
      <c r="D302" s="79" t="s">
        <v>41</v>
      </c>
      <c r="E302" s="84">
        <v>272</v>
      </c>
      <c r="F302" s="107" t="s">
        <v>124</v>
      </c>
    </row>
    <row r="303" spans="1:6" s="97" customFormat="1" hidden="1">
      <c r="A303" s="79"/>
      <c r="B303" s="82"/>
      <c r="C303" s="79"/>
      <c r="D303" s="79"/>
      <c r="E303" s="84"/>
    </row>
    <row r="304" spans="1:6" s="97" customFormat="1" hidden="1">
      <c r="A304" s="79" t="s">
        <v>40</v>
      </c>
      <c r="B304" s="110">
        <v>-690</v>
      </c>
      <c r="C304" s="79"/>
      <c r="D304" s="79" t="s">
        <v>42</v>
      </c>
      <c r="E304" s="84">
        <v>746</v>
      </c>
    </row>
    <row r="305" spans="1:6" s="97" customFormat="1" ht="20.25" hidden="1" thickBot="1">
      <c r="A305" s="79"/>
      <c r="B305" s="83"/>
      <c r="C305" s="79"/>
      <c r="D305" s="79"/>
      <c r="E305" s="85"/>
    </row>
    <row r="306" spans="1:6" s="97" customFormat="1" hidden="1">
      <c r="A306" s="79" t="s">
        <v>2</v>
      </c>
      <c r="B306" s="82">
        <f>SUM(B302:B305)</f>
        <v>2249</v>
      </c>
      <c r="C306" s="79"/>
      <c r="D306" s="79"/>
      <c r="E306" s="84">
        <f>SUM(E296:E305)</f>
        <v>2247</v>
      </c>
    </row>
    <row r="307" spans="1:6" s="97" customFormat="1" hidden="1">
      <c r="A307" s="79"/>
      <c r="B307" s="82"/>
      <c r="C307" s="79"/>
      <c r="D307" s="79"/>
      <c r="E307" s="84"/>
    </row>
    <row r="308" spans="1:6" s="97" customFormat="1" hidden="1">
      <c r="A308" s="79"/>
      <c r="B308" s="82"/>
      <c r="C308" s="79"/>
      <c r="D308" s="79"/>
      <c r="E308" s="84"/>
    </row>
    <row r="309" spans="1:6" s="97" customFormat="1" hidden="1">
      <c r="A309" s="79"/>
      <c r="B309" s="82"/>
      <c r="C309" s="81" t="s">
        <v>43</v>
      </c>
      <c r="D309" s="79"/>
      <c r="E309" s="84"/>
    </row>
    <row r="310" spans="1:6" s="97" customFormat="1" hidden="1">
      <c r="A310" s="80" t="s">
        <v>127</v>
      </c>
      <c r="B310" s="82"/>
      <c r="C310" s="79"/>
      <c r="D310" s="79"/>
    </row>
    <row r="311" spans="1:6" s="97" customFormat="1" hidden="1">
      <c r="A311" s="79"/>
      <c r="B311" s="82"/>
      <c r="C311" s="79"/>
      <c r="D311" s="79"/>
      <c r="E311" s="84"/>
    </row>
    <row r="312" spans="1:6" s="97" customFormat="1" hidden="1">
      <c r="A312" s="79"/>
      <c r="B312" s="82"/>
      <c r="C312" s="79"/>
      <c r="D312" s="79" t="s">
        <v>44</v>
      </c>
      <c r="E312" s="84">
        <v>1124</v>
      </c>
    </row>
    <row r="313" spans="1:6" s="97" customFormat="1" hidden="1">
      <c r="A313" s="79"/>
      <c r="B313" s="82"/>
      <c r="C313" s="79"/>
      <c r="D313" s="79"/>
      <c r="E313" s="84"/>
    </row>
    <row r="314" spans="1:6" s="97" customFormat="1" hidden="1">
      <c r="A314" s="79"/>
      <c r="B314" s="82"/>
      <c r="C314" s="79"/>
      <c r="D314" s="79" t="s">
        <v>46</v>
      </c>
      <c r="E314" s="84">
        <v>113</v>
      </c>
    </row>
    <row r="315" spans="1:6" s="97" customFormat="1" hidden="1">
      <c r="A315" s="79"/>
      <c r="B315" s="82"/>
      <c r="C315" s="79"/>
      <c r="D315" s="79"/>
      <c r="E315" s="84"/>
    </row>
    <row r="316" spans="1:6" s="97" customFormat="1" hidden="1">
      <c r="A316" s="79" t="s">
        <v>39</v>
      </c>
      <c r="B316" s="82">
        <v>2999</v>
      </c>
      <c r="C316" s="79"/>
      <c r="D316" s="79" t="s">
        <v>41</v>
      </c>
      <c r="E316" s="84">
        <v>467</v>
      </c>
      <c r="F316" s="107" t="s">
        <v>124</v>
      </c>
    </row>
    <row r="317" spans="1:6" s="97" customFormat="1" hidden="1">
      <c r="A317" s="79"/>
      <c r="B317" s="82"/>
      <c r="C317" s="79"/>
      <c r="D317" s="79"/>
      <c r="E317" s="84"/>
    </row>
    <row r="318" spans="1:6" s="97" customFormat="1" hidden="1">
      <c r="A318" s="79" t="s">
        <v>40</v>
      </c>
      <c r="B318" s="110">
        <v>-550</v>
      </c>
      <c r="C318" s="79"/>
      <c r="D318" s="79" t="s">
        <v>42</v>
      </c>
      <c r="E318" s="84">
        <v>746</v>
      </c>
    </row>
    <row r="319" spans="1:6" s="97" customFormat="1" ht="20.25" hidden="1" thickBot="1">
      <c r="A319" s="79"/>
      <c r="B319" s="83"/>
      <c r="C319" s="79"/>
      <c r="D319" s="79"/>
      <c r="E319" s="85"/>
    </row>
    <row r="320" spans="1:6" s="97" customFormat="1" hidden="1">
      <c r="A320" s="79" t="s">
        <v>2</v>
      </c>
      <c r="B320" s="82">
        <f>SUM(B316:B319)</f>
        <v>2449</v>
      </c>
      <c r="C320" s="79"/>
      <c r="D320" s="79"/>
      <c r="E320" s="84">
        <f>SUM(E310:E319)</f>
        <v>2450</v>
      </c>
    </row>
    <row r="321" spans="1:6" s="97" customFormat="1" hidden="1">
      <c r="A321" s="79"/>
      <c r="B321" s="82"/>
      <c r="C321" s="79"/>
      <c r="D321" s="79"/>
      <c r="E321" s="84"/>
    </row>
    <row r="322" spans="1:6" s="97" customFormat="1" hidden="1">
      <c r="A322" s="79"/>
      <c r="B322" s="82"/>
      <c r="C322" s="79"/>
      <c r="D322" s="79"/>
      <c r="E322" s="84"/>
    </row>
    <row r="323" spans="1:6" s="97" customFormat="1" hidden="1">
      <c r="A323" s="79"/>
      <c r="B323" s="82"/>
      <c r="C323" s="81" t="s">
        <v>43</v>
      </c>
      <c r="D323" s="79"/>
      <c r="E323" s="84"/>
    </row>
    <row r="324" spans="1:6" s="97" customFormat="1" hidden="1">
      <c r="A324" s="80" t="s">
        <v>132</v>
      </c>
      <c r="B324" s="82"/>
      <c r="C324" s="79"/>
      <c r="D324" s="79"/>
    </row>
    <row r="325" spans="1:6" s="97" customFormat="1" hidden="1">
      <c r="A325" s="79"/>
      <c r="B325" s="82"/>
      <c r="C325" s="79"/>
      <c r="D325" s="79"/>
      <c r="E325" s="84"/>
    </row>
    <row r="326" spans="1:6" s="97" customFormat="1" hidden="1">
      <c r="A326" s="79"/>
      <c r="B326" s="82"/>
      <c r="C326" s="79"/>
      <c r="D326" s="79" t="s">
        <v>44</v>
      </c>
      <c r="E326" s="84">
        <v>1329</v>
      </c>
    </row>
    <row r="327" spans="1:6" s="97" customFormat="1" hidden="1">
      <c r="A327" s="79"/>
      <c r="B327" s="82"/>
      <c r="C327" s="79"/>
      <c r="D327" s="79"/>
      <c r="E327" s="84"/>
    </row>
    <row r="328" spans="1:6" s="97" customFormat="1" hidden="1">
      <c r="A328" s="79"/>
      <c r="B328" s="82"/>
      <c r="C328" s="79"/>
      <c r="D328" s="79" t="s">
        <v>46</v>
      </c>
      <c r="E328" s="84">
        <v>113</v>
      </c>
    </row>
    <row r="329" spans="1:6" s="97" customFormat="1" hidden="1">
      <c r="A329" s="79"/>
      <c r="B329" s="82"/>
      <c r="C329" s="79"/>
      <c r="D329" s="79"/>
      <c r="E329" s="84"/>
    </row>
    <row r="330" spans="1:6" s="97" customFormat="1" hidden="1">
      <c r="A330" s="79" t="s">
        <v>39</v>
      </c>
      <c r="B330" s="82">
        <v>3124</v>
      </c>
      <c r="C330" s="79"/>
      <c r="D330" s="79" t="s">
        <v>41</v>
      </c>
      <c r="E330" s="84">
        <v>277</v>
      </c>
      <c r="F330" s="107" t="s">
        <v>133</v>
      </c>
    </row>
    <row r="331" spans="1:6" s="97" customFormat="1" hidden="1">
      <c r="A331" s="79"/>
      <c r="B331" s="82"/>
      <c r="C331" s="79"/>
      <c r="D331" s="79"/>
      <c r="E331" s="84"/>
    </row>
    <row r="332" spans="1:6" s="97" customFormat="1" hidden="1">
      <c r="A332" s="79" t="s">
        <v>40</v>
      </c>
      <c r="B332" s="110">
        <v>-660</v>
      </c>
      <c r="C332" s="79"/>
      <c r="D332" s="79" t="s">
        <v>42</v>
      </c>
      <c r="E332" s="84">
        <v>746</v>
      </c>
    </row>
    <row r="333" spans="1:6" s="97" customFormat="1" ht="20.25" hidden="1" thickBot="1">
      <c r="A333" s="79"/>
      <c r="B333" s="83"/>
      <c r="C333" s="79"/>
      <c r="D333" s="79"/>
      <c r="E333" s="85"/>
    </row>
    <row r="334" spans="1:6" s="97" customFormat="1" hidden="1">
      <c r="A334" s="79" t="s">
        <v>2</v>
      </c>
      <c r="B334" s="82">
        <f>SUM(B330:B333)</f>
        <v>2464</v>
      </c>
      <c r="C334" s="79"/>
      <c r="D334" s="79"/>
      <c r="E334" s="84">
        <f>SUM(E324:E333)</f>
        <v>2465</v>
      </c>
    </row>
    <row r="335" spans="1:6" s="97" customFormat="1" hidden="1">
      <c r="A335" s="79"/>
      <c r="B335" s="82"/>
      <c r="C335" s="79"/>
      <c r="D335" s="79"/>
      <c r="E335" s="84"/>
    </row>
    <row r="336" spans="1:6" s="97" customFormat="1" hidden="1">
      <c r="A336" s="79"/>
      <c r="B336" s="82"/>
      <c r="C336" s="79"/>
      <c r="D336" s="79"/>
      <c r="E336" s="84"/>
    </row>
    <row r="337" spans="1:6" s="97" customFormat="1" hidden="1">
      <c r="A337" s="79"/>
      <c r="B337" s="82"/>
      <c r="C337" s="81" t="s">
        <v>43</v>
      </c>
      <c r="D337" s="79"/>
      <c r="E337" s="84"/>
    </row>
    <row r="338" spans="1:6" s="97" customFormat="1" hidden="1">
      <c r="A338" s="80" t="s">
        <v>136</v>
      </c>
      <c r="B338" s="82"/>
      <c r="C338" s="79"/>
      <c r="D338" s="79"/>
    </row>
    <row r="339" spans="1:6" s="97" customFormat="1" hidden="1">
      <c r="A339" s="79"/>
      <c r="B339" s="82"/>
      <c r="C339" s="79"/>
      <c r="D339" s="79"/>
      <c r="E339" s="84"/>
    </row>
    <row r="340" spans="1:6" s="97" customFormat="1" hidden="1">
      <c r="A340" s="79"/>
      <c r="B340" s="82"/>
      <c r="C340" s="79"/>
      <c r="D340" s="79" t="s">
        <v>44</v>
      </c>
      <c r="E340" s="84">
        <v>1329</v>
      </c>
    </row>
    <row r="341" spans="1:6" s="97" customFormat="1" hidden="1">
      <c r="A341" s="79"/>
      <c r="B341" s="82"/>
      <c r="C341" s="79"/>
      <c r="D341" s="79"/>
      <c r="E341" s="84"/>
    </row>
    <row r="342" spans="1:6" s="97" customFormat="1" hidden="1">
      <c r="A342" s="79"/>
      <c r="B342" s="82"/>
      <c r="C342" s="79"/>
      <c r="D342" s="79" t="s">
        <v>46</v>
      </c>
      <c r="E342" s="84">
        <v>113</v>
      </c>
    </row>
    <row r="343" spans="1:6" s="97" customFormat="1" hidden="1">
      <c r="A343" s="79"/>
      <c r="B343" s="82"/>
      <c r="C343" s="79"/>
      <c r="D343" s="79"/>
      <c r="E343" s="84"/>
    </row>
    <row r="344" spans="1:6" s="97" customFormat="1" hidden="1">
      <c r="A344" s="79" t="s">
        <v>39</v>
      </c>
      <c r="B344" s="82">
        <v>3184</v>
      </c>
      <c r="C344" s="79"/>
      <c r="D344" s="79" t="s">
        <v>41</v>
      </c>
      <c r="E344" s="84">
        <v>217</v>
      </c>
      <c r="F344" s="107" t="s">
        <v>137</v>
      </c>
    </row>
    <row r="345" spans="1:6" s="97" customFormat="1" hidden="1">
      <c r="A345" s="79"/>
      <c r="B345" s="82"/>
      <c r="C345" s="79"/>
      <c r="D345" s="79"/>
      <c r="E345" s="84"/>
    </row>
    <row r="346" spans="1:6" s="97" customFormat="1" hidden="1">
      <c r="A346" s="79" t="s">
        <v>40</v>
      </c>
      <c r="B346" s="110">
        <v>-780</v>
      </c>
      <c r="C346" s="79"/>
      <c r="D346" s="79" t="s">
        <v>42</v>
      </c>
      <c r="E346" s="84">
        <v>746</v>
      </c>
    </row>
    <row r="347" spans="1:6" s="97" customFormat="1" ht="20.25" hidden="1" thickBot="1">
      <c r="A347" s="79"/>
      <c r="B347" s="83"/>
      <c r="C347" s="79"/>
      <c r="D347" s="79"/>
      <c r="E347" s="85"/>
    </row>
    <row r="348" spans="1:6" s="97" customFormat="1" hidden="1">
      <c r="A348" s="79" t="s">
        <v>2</v>
      </c>
      <c r="B348" s="82">
        <f>SUM(B344:B347)</f>
        <v>2404</v>
      </c>
      <c r="C348" s="79"/>
      <c r="D348" s="79"/>
      <c r="E348" s="84">
        <f>SUM(E338:E347)</f>
        <v>2405</v>
      </c>
    </row>
    <row r="349" spans="1:6" s="97" customFormat="1" hidden="1">
      <c r="A349" s="79"/>
      <c r="B349" s="82"/>
      <c r="C349" s="79"/>
      <c r="D349" s="79"/>
      <c r="E349" s="84"/>
    </row>
    <row r="350" spans="1:6" s="97" customFormat="1" hidden="1">
      <c r="A350" s="79"/>
      <c r="B350" s="82"/>
      <c r="C350" s="79"/>
      <c r="D350" s="79"/>
      <c r="E350" s="84"/>
    </row>
    <row r="351" spans="1:6" s="97" customFormat="1" hidden="1">
      <c r="A351" s="79"/>
      <c r="B351" s="82"/>
      <c r="C351" s="81" t="s">
        <v>43</v>
      </c>
      <c r="D351" s="79"/>
      <c r="E351" s="84"/>
    </row>
    <row r="352" spans="1:6" s="97" customFormat="1" hidden="1">
      <c r="A352" s="80" t="s">
        <v>140</v>
      </c>
      <c r="B352" s="82"/>
      <c r="C352" s="79"/>
      <c r="D352" s="79"/>
    </row>
    <row r="353" spans="1:6" s="97" customFormat="1" hidden="1">
      <c r="A353" s="79"/>
      <c r="B353" s="82"/>
      <c r="C353" s="79"/>
      <c r="D353" s="79"/>
      <c r="E353" s="84"/>
    </row>
    <row r="354" spans="1:6" s="97" customFormat="1" hidden="1">
      <c r="A354" s="79"/>
      <c r="B354" s="82"/>
      <c r="C354" s="79"/>
      <c r="D354" s="79" t="s">
        <v>44</v>
      </c>
      <c r="E354" s="84">
        <v>1569</v>
      </c>
    </row>
    <row r="355" spans="1:6" s="97" customFormat="1" hidden="1">
      <c r="A355" s="79"/>
      <c r="B355" s="82"/>
      <c r="C355" s="79"/>
      <c r="D355" s="79"/>
      <c r="E355" s="84"/>
    </row>
    <row r="356" spans="1:6" s="97" customFormat="1" hidden="1">
      <c r="A356" s="79"/>
      <c r="B356" s="82"/>
      <c r="C356" s="79"/>
      <c r="D356" s="79" t="s">
        <v>46</v>
      </c>
      <c r="E356" s="84">
        <v>113</v>
      </c>
    </row>
    <row r="357" spans="1:6" s="97" customFormat="1" hidden="1">
      <c r="A357" s="79"/>
      <c r="B357" s="82"/>
      <c r="C357" s="79"/>
      <c r="D357" s="79"/>
      <c r="E357" s="84"/>
    </row>
    <row r="358" spans="1:6" s="97" customFormat="1" hidden="1">
      <c r="A358" s="79" t="s">
        <v>39</v>
      </c>
      <c r="B358" s="82">
        <v>3544</v>
      </c>
      <c r="C358" s="79"/>
      <c r="D358" s="79" t="s">
        <v>41</v>
      </c>
      <c r="E358" s="84">
        <v>217</v>
      </c>
      <c r="F358" s="107" t="s">
        <v>137</v>
      </c>
    </row>
    <row r="359" spans="1:6" s="97" customFormat="1" hidden="1">
      <c r="A359" s="79"/>
      <c r="B359" s="82"/>
      <c r="C359" s="79"/>
      <c r="D359" s="79"/>
      <c r="E359" s="84"/>
    </row>
    <row r="360" spans="1:6" s="97" customFormat="1" hidden="1">
      <c r="A360" s="79" t="s">
        <v>40</v>
      </c>
      <c r="B360" s="110">
        <v>-900</v>
      </c>
      <c r="C360" s="79"/>
      <c r="D360" s="79" t="s">
        <v>42</v>
      </c>
      <c r="E360" s="84">
        <v>746</v>
      </c>
    </row>
    <row r="361" spans="1:6" s="97" customFormat="1" ht="20.25" hidden="1" thickBot="1">
      <c r="A361" s="79"/>
      <c r="B361" s="83"/>
      <c r="C361" s="79"/>
      <c r="D361" s="79"/>
      <c r="E361" s="85"/>
    </row>
    <row r="362" spans="1:6" s="97" customFormat="1" hidden="1">
      <c r="A362" s="79" t="s">
        <v>2</v>
      </c>
      <c r="B362" s="82">
        <f>SUM(B358:B361)</f>
        <v>2644</v>
      </c>
      <c r="C362" s="79"/>
      <c r="D362" s="79"/>
      <c r="E362" s="84">
        <f>SUM(E352:E361)</f>
        <v>2645</v>
      </c>
    </row>
    <row r="363" spans="1:6" s="97" customFormat="1" hidden="1">
      <c r="A363" s="79"/>
      <c r="B363" s="82"/>
      <c r="C363" s="79"/>
      <c r="D363" s="79"/>
      <c r="E363" s="84"/>
    </row>
    <row r="364" spans="1:6" s="97" customFormat="1" hidden="1">
      <c r="A364" s="79"/>
      <c r="B364" s="82"/>
      <c r="C364" s="79"/>
      <c r="D364" s="79"/>
      <c r="E364" s="84"/>
    </row>
    <row r="365" spans="1:6" s="97" customFormat="1" hidden="1">
      <c r="A365" s="79"/>
      <c r="B365" s="82"/>
      <c r="C365" s="81" t="s">
        <v>43</v>
      </c>
      <c r="D365" s="79"/>
      <c r="E365" s="84"/>
    </row>
    <row r="366" spans="1:6" s="97" customFormat="1" hidden="1">
      <c r="A366" s="80" t="s">
        <v>147</v>
      </c>
      <c r="B366" s="82"/>
      <c r="C366" s="79"/>
      <c r="D366" s="79"/>
    </row>
    <row r="367" spans="1:6" s="97" customFormat="1" hidden="1">
      <c r="A367" s="79"/>
      <c r="B367" s="82"/>
      <c r="C367" s="79"/>
      <c r="D367" s="79"/>
      <c r="E367" s="84"/>
    </row>
    <row r="368" spans="1:6" s="97" customFormat="1" hidden="1">
      <c r="A368" s="79"/>
      <c r="B368" s="82"/>
      <c r="C368" s="79"/>
      <c r="D368" s="79" t="s">
        <v>44</v>
      </c>
      <c r="E368" s="84">
        <v>1629</v>
      </c>
    </row>
    <row r="369" spans="1:6" s="97" customFormat="1" hidden="1">
      <c r="A369" s="79"/>
      <c r="B369" s="82"/>
      <c r="C369" s="79"/>
      <c r="D369" s="79"/>
      <c r="E369" s="84"/>
    </row>
    <row r="370" spans="1:6" s="97" customFormat="1" hidden="1">
      <c r="A370" s="79"/>
      <c r="B370" s="82"/>
      <c r="C370" s="79"/>
      <c r="D370" s="79" t="s">
        <v>46</v>
      </c>
      <c r="E370" s="84">
        <v>113</v>
      </c>
    </row>
    <row r="371" spans="1:6" s="97" customFormat="1" hidden="1">
      <c r="A371" s="79"/>
      <c r="B371" s="82"/>
      <c r="C371" s="79"/>
      <c r="D371" s="79"/>
      <c r="E371" s="84"/>
    </row>
    <row r="372" spans="1:6" s="97" customFormat="1" hidden="1">
      <c r="A372" s="79" t="s">
        <v>39</v>
      </c>
      <c r="B372" s="82">
        <v>3744</v>
      </c>
      <c r="C372" s="79"/>
      <c r="D372" s="79" t="s">
        <v>41</v>
      </c>
      <c r="E372" s="84">
        <v>337</v>
      </c>
      <c r="F372" s="107" t="s">
        <v>143</v>
      </c>
    </row>
    <row r="373" spans="1:6" s="97" customFormat="1" hidden="1">
      <c r="A373" s="79"/>
      <c r="B373" s="82"/>
      <c r="C373" s="79"/>
      <c r="D373" s="79"/>
      <c r="E373" s="84"/>
    </row>
    <row r="374" spans="1:6" s="97" customFormat="1" hidden="1">
      <c r="A374" s="79" t="s">
        <v>40</v>
      </c>
      <c r="B374" s="110">
        <v>-920</v>
      </c>
      <c r="C374" s="79"/>
      <c r="D374" s="79" t="s">
        <v>42</v>
      </c>
      <c r="E374" s="84">
        <v>746</v>
      </c>
    </row>
    <row r="375" spans="1:6" s="97" customFormat="1" ht="20.25" hidden="1" thickBot="1">
      <c r="A375" s="79"/>
      <c r="B375" s="83"/>
      <c r="C375" s="79"/>
      <c r="D375" s="79"/>
      <c r="E375" s="85"/>
    </row>
    <row r="376" spans="1:6" s="97" customFormat="1" hidden="1">
      <c r="A376" s="79" t="s">
        <v>2</v>
      </c>
      <c r="B376" s="82">
        <f>SUM(B372:B375)</f>
        <v>2824</v>
      </c>
      <c r="C376" s="79"/>
      <c r="D376" s="79"/>
      <c r="E376" s="84">
        <f>SUM(E366:E375)</f>
        <v>2825</v>
      </c>
    </row>
    <row r="377" spans="1:6" s="97" customFormat="1" hidden="1">
      <c r="A377" s="79"/>
      <c r="B377" s="82"/>
      <c r="C377" s="79"/>
      <c r="D377" s="79"/>
      <c r="E377" s="84"/>
    </row>
    <row r="378" spans="1:6" s="97" customFormat="1" hidden="1">
      <c r="A378" s="79"/>
      <c r="B378" s="82"/>
      <c r="C378" s="79"/>
      <c r="D378" s="79"/>
      <c r="E378" s="84"/>
    </row>
    <row r="379" spans="1:6" s="97" customFormat="1" hidden="1">
      <c r="A379" s="79"/>
      <c r="B379" s="82"/>
      <c r="C379" s="81" t="s">
        <v>43</v>
      </c>
      <c r="D379" s="79"/>
      <c r="E379" s="84"/>
    </row>
    <row r="380" spans="1:6" s="97" customFormat="1" hidden="1">
      <c r="A380" s="80" t="s">
        <v>148</v>
      </c>
      <c r="B380" s="82"/>
      <c r="C380" s="79"/>
      <c r="D380" s="79"/>
    </row>
    <row r="381" spans="1:6" s="97" customFormat="1" hidden="1">
      <c r="A381" s="79"/>
      <c r="B381" s="82"/>
      <c r="C381" s="79"/>
      <c r="D381" s="79"/>
      <c r="E381" s="84"/>
    </row>
    <row r="382" spans="1:6" s="97" customFormat="1" hidden="1">
      <c r="A382" s="79"/>
      <c r="B382" s="82"/>
      <c r="C382" s="79"/>
      <c r="D382" s="79" t="s">
        <v>44</v>
      </c>
      <c r="E382" s="84">
        <v>1594</v>
      </c>
    </row>
    <row r="383" spans="1:6" s="97" customFormat="1" hidden="1">
      <c r="A383" s="79"/>
      <c r="B383" s="82"/>
      <c r="C383" s="79"/>
      <c r="D383" s="79"/>
      <c r="E383" s="84"/>
    </row>
    <row r="384" spans="1:6" s="97" customFormat="1" hidden="1">
      <c r="A384" s="79"/>
      <c r="B384" s="82"/>
      <c r="C384" s="79"/>
      <c r="D384" s="79" t="s">
        <v>46</v>
      </c>
      <c r="E384" s="84">
        <v>113</v>
      </c>
    </row>
    <row r="385" spans="1:6" s="97" customFormat="1" hidden="1">
      <c r="A385" s="79"/>
      <c r="B385" s="82"/>
      <c r="C385" s="79"/>
      <c r="D385" s="79"/>
      <c r="E385" s="84"/>
    </row>
    <row r="386" spans="1:6" s="97" customFormat="1" hidden="1">
      <c r="A386" s="79" t="s">
        <v>39</v>
      </c>
      <c r="B386" s="82">
        <v>3204</v>
      </c>
      <c r="C386" s="79"/>
      <c r="D386" s="79" t="s">
        <v>41</v>
      </c>
      <c r="E386" s="84">
        <v>382</v>
      </c>
      <c r="F386" s="107" t="s">
        <v>143</v>
      </c>
    </row>
    <row r="387" spans="1:6" s="97" customFormat="1" hidden="1">
      <c r="A387" s="79"/>
      <c r="B387" s="82"/>
      <c r="C387" s="79"/>
      <c r="D387" s="79"/>
      <c r="E387" s="84"/>
    </row>
    <row r="388" spans="1:6" s="97" customFormat="1" hidden="1">
      <c r="A388" s="79" t="s">
        <v>40</v>
      </c>
      <c r="B388" s="110">
        <v>-370</v>
      </c>
      <c r="C388" s="79"/>
      <c r="D388" s="79" t="s">
        <v>42</v>
      </c>
      <c r="E388" s="84">
        <v>746</v>
      </c>
    </row>
    <row r="389" spans="1:6" s="97" customFormat="1" ht="20.25" hidden="1" thickBot="1">
      <c r="A389" s="79"/>
      <c r="B389" s="83"/>
      <c r="C389" s="79"/>
      <c r="D389" s="79"/>
      <c r="E389" s="85"/>
    </row>
    <row r="390" spans="1:6" s="97" customFormat="1" hidden="1">
      <c r="A390" s="79" t="s">
        <v>2</v>
      </c>
      <c r="B390" s="82">
        <f>SUM(B386:B389)</f>
        <v>2834</v>
      </c>
      <c r="C390" s="79"/>
      <c r="D390" s="79"/>
      <c r="E390" s="84">
        <f>SUM(E380:E389)</f>
        <v>2835</v>
      </c>
    </row>
    <row r="391" spans="1:6" s="97" customFormat="1" hidden="1">
      <c r="A391" s="79"/>
      <c r="B391" s="82"/>
      <c r="C391" s="79"/>
      <c r="D391" s="79"/>
      <c r="E391" s="84"/>
    </row>
    <row r="392" spans="1:6" s="97" customFormat="1" hidden="1">
      <c r="A392" s="79"/>
      <c r="B392" s="82"/>
      <c r="C392" s="79"/>
      <c r="D392" s="79"/>
      <c r="E392" s="84"/>
    </row>
    <row r="393" spans="1:6" s="97" customFormat="1" hidden="1">
      <c r="A393" s="79"/>
      <c r="B393" s="82"/>
      <c r="C393" s="81" t="s">
        <v>43</v>
      </c>
      <c r="D393" s="79"/>
      <c r="E393" s="84"/>
    </row>
    <row r="394" spans="1:6" s="97" customFormat="1" hidden="1">
      <c r="A394" s="80" t="s">
        <v>149</v>
      </c>
      <c r="B394" s="82"/>
      <c r="C394" s="79"/>
      <c r="D394" s="79"/>
    </row>
    <row r="395" spans="1:6" s="97" customFormat="1" hidden="1">
      <c r="A395" s="79"/>
      <c r="B395" s="82"/>
      <c r="C395" s="79"/>
      <c r="D395" s="79"/>
      <c r="E395" s="84"/>
    </row>
    <row r="396" spans="1:6" s="97" customFormat="1" hidden="1">
      <c r="A396" s="79"/>
      <c r="B396" s="82"/>
      <c r="C396" s="79"/>
      <c r="D396" s="79" t="s">
        <v>44</v>
      </c>
      <c r="E396" s="84">
        <v>1554</v>
      </c>
    </row>
    <row r="397" spans="1:6" s="97" customFormat="1" hidden="1">
      <c r="A397" s="79"/>
      <c r="B397" s="82"/>
      <c r="C397" s="79"/>
      <c r="D397" s="79"/>
      <c r="E397" s="84"/>
    </row>
    <row r="398" spans="1:6" s="97" customFormat="1" hidden="1">
      <c r="A398" s="79"/>
      <c r="B398" s="82"/>
      <c r="C398" s="79"/>
      <c r="D398" s="79" t="s">
        <v>46</v>
      </c>
      <c r="E398" s="84">
        <v>113</v>
      </c>
    </row>
    <row r="399" spans="1:6" s="97" customFormat="1" hidden="1">
      <c r="A399" s="79"/>
      <c r="B399" s="82"/>
      <c r="C399" s="79"/>
      <c r="D399" s="79"/>
      <c r="E399" s="84"/>
    </row>
    <row r="400" spans="1:6" s="97" customFormat="1" hidden="1">
      <c r="A400" s="79" t="s">
        <v>39</v>
      </c>
      <c r="B400" s="82">
        <v>3280</v>
      </c>
      <c r="C400" s="79"/>
      <c r="D400" s="79" t="s">
        <v>41</v>
      </c>
      <c r="E400" s="84">
        <v>397</v>
      </c>
      <c r="F400" s="107" t="s">
        <v>150</v>
      </c>
    </row>
    <row r="401" spans="1:6" s="97" customFormat="1" hidden="1">
      <c r="A401" s="79"/>
      <c r="B401" s="82"/>
      <c r="C401" s="79"/>
      <c r="D401" s="79"/>
      <c r="E401" s="84"/>
    </row>
    <row r="402" spans="1:6" s="97" customFormat="1" hidden="1">
      <c r="A402" s="79" t="s">
        <v>40</v>
      </c>
      <c r="B402" s="110">
        <v>-470</v>
      </c>
      <c r="C402" s="79"/>
      <c r="D402" s="79" t="s">
        <v>42</v>
      </c>
      <c r="E402" s="84">
        <v>746</v>
      </c>
    </row>
    <row r="403" spans="1:6" s="97" customFormat="1" ht="20.25" hidden="1" thickBot="1">
      <c r="A403" s="79"/>
      <c r="B403" s="83"/>
      <c r="C403" s="79"/>
      <c r="D403" s="79"/>
      <c r="E403" s="85"/>
    </row>
    <row r="404" spans="1:6" s="97" customFormat="1" hidden="1">
      <c r="A404" s="79" t="s">
        <v>2</v>
      </c>
      <c r="B404" s="82">
        <f>SUM(B400:B403)</f>
        <v>2810</v>
      </c>
      <c r="C404" s="79"/>
      <c r="D404" s="79"/>
      <c r="E404" s="84">
        <f>SUM(E394:E403)</f>
        <v>2810</v>
      </c>
    </row>
    <row r="405" spans="1:6" s="97" customFormat="1" hidden="1">
      <c r="A405" s="79"/>
      <c r="B405" s="82"/>
      <c r="C405" s="79"/>
      <c r="D405" s="79"/>
      <c r="E405" s="84"/>
    </row>
    <row r="406" spans="1:6" s="97" customFormat="1" hidden="1">
      <c r="A406" s="79"/>
      <c r="B406" s="82"/>
      <c r="C406" s="79"/>
      <c r="D406" s="79"/>
      <c r="E406" s="84"/>
    </row>
    <row r="407" spans="1:6" s="97" customFormat="1" hidden="1">
      <c r="A407" s="79"/>
      <c r="B407" s="82"/>
      <c r="C407" s="81" t="s">
        <v>43</v>
      </c>
      <c r="D407" s="79"/>
      <c r="E407" s="84"/>
    </row>
    <row r="408" spans="1:6" s="97" customFormat="1" hidden="1">
      <c r="A408" s="80" t="s">
        <v>155</v>
      </c>
      <c r="B408" s="82"/>
      <c r="C408" s="79"/>
      <c r="D408" s="79"/>
    </row>
    <row r="409" spans="1:6" s="97" customFormat="1" hidden="1">
      <c r="A409" s="79"/>
      <c r="B409" s="82"/>
      <c r="C409" s="79"/>
      <c r="D409" s="79"/>
      <c r="E409" s="84"/>
    </row>
    <row r="410" spans="1:6" s="97" customFormat="1" hidden="1">
      <c r="A410" s="79"/>
      <c r="B410" s="82"/>
      <c r="C410" s="79"/>
      <c r="D410" s="79" t="s">
        <v>44</v>
      </c>
      <c r="E410" s="84">
        <v>1588</v>
      </c>
    </row>
    <row r="411" spans="1:6" s="97" customFormat="1" hidden="1">
      <c r="A411" s="79"/>
      <c r="B411" s="82"/>
      <c r="C411" s="79"/>
      <c r="D411" s="79"/>
      <c r="E411" s="84"/>
    </row>
    <row r="412" spans="1:6" s="97" customFormat="1" hidden="1">
      <c r="A412" s="79"/>
      <c r="B412" s="82"/>
      <c r="C412" s="79"/>
      <c r="D412" s="79" t="s">
        <v>46</v>
      </c>
      <c r="E412" s="84">
        <v>113</v>
      </c>
    </row>
    <row r="413" spans="1:6" s="97" customFormat="1" hidden="1">
      <c r="A413" s="79"/>
      <c r="B413" s="82"/>
      <c r="C413" s="79"/>
      <c r="D413" s="79"/>
      <c r="E413" s="84"/>
    </row>
    <row r="414" spans="1:6" s="97" customFormat="1" hidden="1">
      <c r="A414" s="79" t="s">
        <v>39</v>
      </c>
      <c r="B414" s="82">
        <v>3484</v>
      </c>
      <c r="C414" s="79"/>
      <c r="D414" s="79" t="s">
        <v>41</v>
      </c>
      <c r="E414" s="84">
        <v>507</v>
      </c>
      <c r="F414" s="107" t="s">
        <v>150</v>
      </c>
    </row>
    <row r="415" spans="1:6" s="97" customFormat="1" hidden="1">
      <c r="A415" s="79"/>
      <c r="B415" s="82"/>
      <c r="C415" s="79"/>
      <c r="D415" s="79" t="s">
        <v>156</v>
      </c>
      <c r="E415" s="84">
        <v>20</v>
      </c>
    </row>
    <row r="416" spans="1:6" s="97" customFormat="1" hidden="1">
      <c r="A416" s="79" t="s">
        <v>40</v>
      </c>
      <c r="B416" s="110">
        <v>-510</v>
      </c>
      <c r="C416" s="79"/>
      <c r="D416" s="79" t="s">
        <v>42</v>
      </c>
      <c r="E416" s="84">
        <v>746</v>
      </c>
    </row>
    <row r="417" spans="1:6" s="97" customFormat="1" ht="20.25" hidden="1" thickBot="1">
      <c r="A417" s="79"/>
      <c r="B417" s="83"/>
      <c r="C417" s="79"/>
      <c r="D417" s="79"/>
      <c r="E417" s="85"/>
    </row>
    <row r="418" spans="1:6" s="97" customFormat="1" hidden="1">
      <c r="A418" s="79" t="s">
        <v>2</v>
      </c>
      <c r="B418" s="82">
        <f>SUM(B414:B417)</f>
        <v>2974</v>
      </c>
      <c r="C418" s="79"/>
      <c r="D418" s="79"/>
      <c r="E418" s="84">
        <f>SUM(E408:E417)</f>
        <v>2974</v>
      </c>
    </row>
    <row r="419" spans="1:6" s="97" customFormat="1" hidden="1">
      <c r="A419" s="79"/>
      <c r="B419" s="82"/>
      <c r="C419" s="79"/>
      <c r="D419" s="79"/>
      <c r="E419" s="84"/>
    </row>
    <row r="420" spans="1:6" s="97" customFormat="1" hidden="1">
      <c r="A420" s="79"/>
      <c r="B420" s="82"/>
      <c r="C420" s="79"/>
      <c r="D420" s="79"/>
      <c r="E420" s="84"/>
    </row>
    <row r="421" spans="1:6" s="97" customFormat="1">
      <c r="A421" s="79"/>
      <c r="B421" s="82"/>
      <c r="C421" s="81" t="s">
        <v>43</v>
      </c>
      <c r="D421" s="79"/>
      <c r="E421" s="84"/>
    </row>
    <row r="422" spans="1:6" s="97" customFormat="1">
      <c r="A422" s="80" t="s">
        <v>159</v>
      </c>
      <c r="B422" s="82"/>
      <c r="C422" s="79"/>
      <c r="D422" s="79"/>
    </row>
    <row r="423" spans="1:6" s="97" customFormat="1">
      <c r="A423" s="79"/>
      <c r="B423" s="82"/>
      <c r="C423" s="79"/>
      <c r="D423" s="79"/>
      <c r="E423" s="84"/>
    </row>
    <row r="424" spans="1:6" s="97" customFormat="1">
      <c r="A424" s="79"/>
      <c r="B424" s="82"/>
      <c r="C424" s="79"/>
      <c r="D424" s="79" t="s">
        <v>44</v>
      </c>
      <c r="E424" s="84">
        <v>1703</v>
      </c>
    </row>
    <row r="425" spans="1:6" s="97" customFormat="1">
      <c r="A425" s="79"/>
      <c r="B425" s="82"/>
      <c r="C425" s="79"/>
      <c r="D425" s="79"/>
      <c r="E425" s="84"/>
    </row>
    <row r="426" spans="1:6" s="97" customFormat="1">
      <c r="A426" s="79"/>
      <c r="B426" s="82"/>
      <c r="C426" s="79"/>
      <c r="D426" s="79" t="s">
        <v>46</v>
      </c>
      <c r="E426" s="84">
        <v>113</v>
      </c>
    </row>
    <row r="427" spans="1:6" s="97" customFormat="1">
      <c r="A427" s="79"/>
      <c r="B427" s="82"/>
      <c r="C427" s="79"/>
      <c r="D427" s="79"/>
      <c r="E427" s="84"/>
    </row>
    <row r="428" spans="1:6" s="97" customFormat="1">
      <c r="A428" s="79" t="s">
        <v>39</v>
      </c>
      <c r="B428" s="82">
        <v>3600</v>
      </c>
      <c r="C428" s="79"/>
      <c r="D428" s="79" t="s">
        <v>41</v>
      </c>
      <c r="E428" s="84">
        <v>472</v>
      </c>
      <c r="F428" s="107" t="s">
        <v>160</v>
      </c>
    </row>
    <row r="429" spans="1:6" s="97" customFormat="1">
      <c r="A429" s="79"/>
      <c r="B429" s="82"/>
      <c r="C429" s="79"/>
      <c r="D429" s="79" t="s">
        <v>156</v>
      </c>
      <c r="E429" s="84">
        <v>60</v>
      </c>
      <c r="F429" s="97" t="s">
        <v>163</v>
      </c>
    </row>
    <row r="430" spans="1:6" s="97" customFormat="1">
      <c r="A430" s="79" t="s">
        <v>40</v>
      </c>
      <c r="B430" s="110">
        <v>-440</v>
      </c>
      <c r="C430" s="79"/>
      <c r="D430" s="79" t="s">
        <v>42</v>
      </c>
      <c r="E430" s="84">
        <v>746</v>
      </c>
    </row>
    <row r="431" spans="1:6" s="97" customFormat="1" ht="20.25" thickBot="1">
      <c r="A431" s="79"/>
      <c r="B431" s="83"/>
      <c r="C431" s="79"/>
      <c r="D431" s="79" t="s">
        <v>161</v>
      </c>
      <c r="E431" s="85">
        <v>66</v>
      </c>
      <c r="F431" s="97" t="s">
        <v>162</v>
      </c>
    </row>
    <row r="432" spans="1:6" s="97" customFormat="1">
      <c r="A432" s="79" t="s">
        <v>2</v>
      </c>
      <c r="B432" s="82">
        <f>SUM(B428:B431)</f>
        <v>3160</v>
      </c>
      <c r="C432" s="79"/>
      <c r="D432" s="79"/>
      <c r="E432" s="84">
        <f>SUM(E422:E431)</f>
        <v>3160</v>
      </c>
    </row>
    <row r="433" spans="1:6" s="97" customFormat="1">
      <c r="A433" s="79"/>
      <c r="B433" s="82"/>
      <c r="C433" s="79"/>
      <c r="D433" s="79"/>
      <c r="E433" s="84"/>
    </row>
    <row r="434" spans="1:6" s="97" customFormat="1">
      <c r="A434" s="79"/>
      <c r="B434" s="82"/>
      <c r="C434" s="79"/>
      <c r="D434" s="79"/>
      <c r="E434" s="84"/>
    </row>
    <row r="435" spans="1:6" s="97" customFormat="1">
      <c r="A435" s="79"/>
      <c r="B435" s="82"/>
      <c r="C435" s="81" t="s">
        <v>43</v>
      </c>
      <c r="D435" s="79"/>
      <c r="E435" s="84"/>
    </row>
    <row r="436" spans="1:6" s="97" customFormat="1">
      <c r="A436" s="80" t="s">
        <v>167</v>
      </c>
      <c r="B436" s="82"/>
      <c r="C436" s="79"/>
      <c r="D436" s="79"/>
    </row>
    <row r="437" spans="1:6" s="97" customFormat="1">
      <c r="A437" s="79"/>
      <c r="B437" s="82"/>
      <c r="C437" s="79"/>
      <c r="D437" s="79"/>
      <c r="E437" s="84"/>
    </row>
    <row r="438" spans="1:6" s="97" customFormat="1">
      <c r="A438" s="79"/>
      <c r="B438" s="82"/>
      <c r="C438" s="79"/>
      <c r="D438" s="79" t="s">
        <v>44</v>
      </c>
      <c r="E438" s="84">
        <v>1743</v>
      </c>
    </row>
    <row r="439" spans="1:6" s="97" customFormat="1">
      <c r="A439" s="79"/>
      <c r="B439" s="82"/>
      <c r="C439" s="79"/>
      <c r="D439" s="79"/>
      <c r="E439" s="84"/>
    </row>
    <row r="440" spans="1:6" s="97" customFormat="1">
      <c r="A440" s="79"/>
      <c r="B440" s="82"/>
      <c r="C440" s="79"/>
      <c r="D440" s="79" t="s">
        <v>46</v>
      </c>
      <c r="E440" s="84">
        <v>113</v>
      </c>
    </row>
    <row r="441" spans="1:6" s="97" customFormat="1">
      <c r="A441" s="79"/>
      <c r="B441" s="82"/>
      <c r="C441" s="79"/>
      <c r="D441" s="79"/>
      <c r="E441" s="84"/>
    </row>
    <row r="442" spans="1:6" s="97" customFormat="1">
      <c r="A442" s="79" t="s">
        <v>39</v>
      </c>
      <c r="B442" s="82">
        <v>3821</v>
      </c>
      <c r="C442" s="79"/>
      <c r="D442" s="79" t="s">
        <v>41</v>
      </c>
      <c r="E442" s="114">
        <v>389</v>
      </c>
      <c r="F442" s="107"/>
    </row>
    <row r="443" spans="1:6" s="97" customFormat="1">
      <c r="A443" s="79"/>
      <c r="B443" s="82"/>
      <c r="C443" s="79"/>
      <c r="D443" s="79"/>
      <c r="E443" s="84"/>
    </row>
    <row r="444" spans="1:6" s="97" customFormat="1">
      <c r="A444" s="79" t="s">
        <v>40</v>
      </c>
      <c r="B444" s="110">
        <v>-540</v>
      </c>
      <c r="C444" s="79"/>
      <c r="D444" s="79" t="s">
        <v>42</v>
      </c>
      <c r="E444" s="84">
        <v>971</v>
      </c>
    </row>
    <row r="445" spans="1:6" s="97" customFormat="1" ht="20.25" thickBot="1">
      <c r="A445" s="79"/>
      <c r="B445" s="83"/>
      <c r="C445" s="79"/>
      <c r="D445" s="79" t="s">
        <v>161</v>
      </c>
      <c r="E445" s="85">
        <v>66</v>
      </c>
      <c r="F445" s="97" t="s">
        <v>162</v>
      </c>
    </row>
    <row r="446" spans="1:6" s="97" customFormat="1">
      <c r="A446" s="79" t="s">
        <v>2</v>
      </c>
      <c r="B446" s="82">
        <f>SUM(B442:B445)</f>
        <v>3281</v>
      </c>
      <c r="C446" s="79"/>
      <c r="D446" s="79"/>
      <c r="E446" s="84">
        <f>SUM(E436:E445)</f>
        <v>3282</v>
      </c>
    </row>
    <row r="447" spans="1:6" s="97" customFormat="1">
      <c r="A447" s="79"/>
      <c r="B447" s="82"/>
      <c r="C447" s="79"/>
      <c r="D447" s="79"/>
      <c r="E447" s="84"/>
    </row>
    <row r="448" spans="1:6" s="97" customFormat="1">
      <c r="A448" s="79"/>
      <c r="B448" s="82"/>
      <c r="C448" s="79"/>
      <c r="D448" s="79"/>
      <c r="E448" s="84"/>
    </row>
    <row r="449" spans="1:5" s="97" customFormat="1">
      <c r="A449" s="79"/>
      <c r="B449" s="82"/>
      <c r="C449" s="81" t="s">
        <v>43</v>
      </c>
      <c r="D449" s="79"/>
      <c r="E449" s="84"/>
    </row>
    <row r="450" spans="1:5" s="97" customFormat="1">
      <c r="B450" s="96"/>
      <c r="E450" s="98"/>
    </row>
    <row r="451" spans="1:5" s="97" customFormat="1">
      <c r="B451" s="96"/>
      <c r="E451" s="98"/>
    </row>
    <row r="452" spans="1:5" s="97" customFormat="1">
      <c r="B452" s="96"/>
      <c r="E452" s="98"/>
    </row>
    <row r="453" spans="1:5" s="97" customFormat="1">
      <c r="B453" s="96"/>
      <c r="E453" s="98"/>
    </row>
    <row r="454" spans="1:5" s="97" customFormat="1">
      <c r="B454" s="96"/>
      <c r="E454" s="98"/>
    </row>
    <row r="455" spans="1:5" s="97" customFormat="1">
      <c r="B455" s="96"/>
      <c r="E455" s="98"/>
    </row>
    <row r="456" spans="1:5" s="97" customFormat="1">
      <c r="B456" s="96"/>
      <c r="E456" s="98"/>
    </row>
    <row r="457" spans="1:5" s="97" customFormat="1">
      <c r="B457" s="96"/>
      <c r="E457" s="98"/>
    </row>
    <row r="458" spans="1:5" s="97" customFormat="1">
      <c r="B458" s="96"/>
      <c r="E458" s="98"/>
    </row>
    <row r="459" spans="1:5" s="97" customFormat="1">
      <c r="B459" s="96"/>
      <c r="E459" s="98"/>
    </row>
    <row r="460" spans="1:5" s="97" customFormat="1">
      <c r="B460" s="96"/>
      <c r="E460" s="98"/>
    </row>
    <row r="461" spans="1:5" s="97" customFormat="1">
      <c r="B461" s="96"/>
      <c r="E461" s="98"/>
    </row>
    <row r="462" spans="1:5" s="97" customFormat="1">
      <c r="B462" s="96"/>
      <c r="E462" s="98"/>
    </row>
    <row r="463" spans="1:5" s="97" customFormat="1">
      <c r="B463" s="96"/>
      <c r="E463" s="98"/>
    </row>
    <row r="464" spans="1:5" s="97" customFormat="1">
      <c r="B464" s="96"/>
      <c r="E464" s="98"/>
    </row>
    <row r="465" spans="2:5" s="97" customFormat="1">
      <c r="B465" s="96"/>
      <c r="E465" s="98"/>
    </row>
    <row r="466" spans="2:5" s="97" customFormat="1">
      <c r="B466" s="96"/>
      <c r="E466" s="98"/>
    </row>
    <row r="467" spans="2:5" s="97" customFormat="1">
      <c r="B467" s="96"/>
      <c r="E467" s="98"/>
    </row>
    <row r="468" spans="2:5" s="97" customFormat="1">
      <c r="B468" s="96"/>
      <c r="E468" s="98"/>
    </row>
    <row r="469" spans="2:5" s="97" customFormat="1">
      <c r="B469" s="96"/>
      <c r="E469" s="98"/>
    </row>
    <row r="470" spans="2:5" s="97" customFormat="1">
      <c r="B470" s="96"/>
      <c r="E470" s="98"/>
    </row>
    <row r="471" spans="2:5" s="97" customFormat="1">
      <c r="B471" s="96"/>
      <c r="E471" s="98"/>
    </row>
    <row r="472" spans="2:5" s="97" customFormat="1">
      <c r="B472" s="96"/>
      <c r="E472" s="98"/>
    </row>
    <row r="473" spans="2:5" s="97" customFormat="1">
      <c r="B473" s="96"/>
      <c r="E473" s="98"/>
    </row>
    <row r="474" spans="2:5" s="97" customFormat="1">
      <c r="B474" s="96"/>
      <c r="E474" s="98"/>
    </row>
    <row r="475" spans="2:5" s="97" customFormat="1">
      <c r="B475" s="96"/>
      <c r="E475" s="98"/>
    </row>
    <row r="476" spans="2:5" s="97" customFormat="1">
      <c r="B476" s="96"/>
      <c r="E476" s="98"/>
    </row>
    <row r="477" spans="2:5" s="97" customFormat="1">
      <c r="B477" s="96"/>
      <c r="E477" s="98"/>
    </row>
    <row r="478" spans="2:5" s="97" customFormat="1">
      <c r="B478" s="96"/>
      <c r="E478" s="98"/>
    </row>
    <row r="479" spans="2:5" s="97" customFormat="1">
      <c r="B479" s="96"/>
      <c r="E479" s="98"/>
    </row>
    <row r="480" spans="2:5" s="97" customFormat="1">
      <c r="B480" s="96"/>
      <c r="E480" s="98"/>
    </row>
    <row r="481" spans="2:5" s="97" customFormat="1">
      <c r="B481" s="96"/>
      <c r="E481" s="98"/>
    </row>
    <row r="482" spans="2:5" s="97" customFormat="1">
      <c r="B482" s="96"/>
      <c r="E482" s="98"/>
    </row>
    <row r="483" spans="2:5" s="97" customFormat="1">
      <c r="B483" s="96"/>
      <c r="E483" s="98"/>
    </row>
    <row r="484" spans="2:5" s="97" customFormat="1">
      <c r="B484" s="96"/>
      <c r="E484" s="98"/>
    </row>
    <row r="485" spans="2:5" s="97" customFormat="1">
      <c r="B485" s="96"/>
      <c r="E485" s="98"/>
    </row>
    <row r="486" spans="2:5" s="97" customFormat="1">
      <c r="B486" s="96"/>
      <c r="E486" s="98"/>
    </row>
    <row r="487" spans="2:5" s="97" customFormat="1">
      <c r="B487" s="96"/>
      <c r="E487" s="98"/>
    </row>
    <row r="488" spans="2:5" s="97" customFormat="1">
      <c r="B488" s="96"/>
      <c r="E488" s="98"/>
    </row>
    <row r="489" spans="2:5" s="97" customFormat="1">
      <c r="B489" s="96"/>
      <c r="E489" s="98"/>
    </row>
    <row r="490" spans="2:5" s="97" customFormat="1">
      <c r="B490" s="96"/>
      <c r="E490" s="98"/>
    </row>
    <row r="491" spans="2:5" s="97" customFormat="1">
      <c r="B491" s="96"/>
      <c r="E491" s="98"/>
    </row>
    <row r="492" spans="2:5" s="97" customFormat="1">
      <c r="B492" s="96"/>
      <c r="E492" s="98"/>
    </row>
    <row r="493" spans="2:5" s="97" customFormat="1">
      <c r="B493" s="96"/>
      <c r="E493" s="98"/>
    </row>
    <row r="494" spans="2:5" s="97" customFormat="1">
      <c r="B494" s="96"/>
      <c r="E494" s="98"/>
    </row>
    <row r="495" spans="2:5" s="97" customFormat="1">
      <c r="B495" s="96"/>
      <c r="E495" s="98"/>
    </row>
    <row r="496" spans="2:5" s="97" customFormat="1">
      <c r="B496" s="96"/>
      <c r="E496" s="98"/>
    </row>
    <row r="497" spans="2:5" s="97" customFormat="1">
      <c r="B497" s="96"/>
      <c r="E497" s="98"/>
    </row>
    <row r="498" spans="2:5" s="97" customFormat="1">
      <c r="B498" s="96"/>
      <c r="E498" s="98"/>
    </row>
    <row r="499" spans="2:5" s="97" customFormat="1">
      <c r="B499" s="96"/>
      <c r="E499" s="98"/>
    </row>
    <row r="500" spans="2:5" s="97" customFormat="1">
      <c r="B500" s="96"/>
      <c r="E500" s="98"/>
    </row>
    <row r="501" spans="2:5" s="97" customFormat="1">
      <c r="B501" s="96"/>
      <c r="E501" s="98"/>
    </row>
    <row r="502" spans="2:5" s="97" customFormat="1">
      <c r="B502" s="96"/>
      <c r="E502" s="98"/>
    </row>
    <row r="503" spans="2:5" s="97" customFormat="1">
      <c r="B503" s="96"/>
      <c r="E503" s="98"/>
    </row>
    <row r="504" spans="2:5" s="97" customFormat="1">
      <c r="B504" s="96"/>
      <c r="E504" s="98"/>
    </row>
    <row r="505" spans="2:5" s="97" customFormat="1">
      <c r="B505" s="96"/>
      <c r="E505" s="98"/>
    </row>
    <row r="506" spans="2:5" s="97" customFormat="1">
      <c r="B506" s="96"/>
      <c r="E506" s="98"/>
    </row>
    <row r="507" spans="2:5" s="97" customFormat="1">
      <c r="B507" s="96"/>
      <c r="E507" s="98"/>
    </row>
    <row r="508" spans="2:5" s="97" customFormat="1">
      <c r="B508" s="96"/>
      <c r="E508" s="98"/>
    </row>
    <row r="509" spans="2:5" s="97" customFormat="1">
      <c r="B509" s="96"/>
      <c r="E509" s="98"/>
    </row>
    <row r="510" spans="2:5" s="97" customFormat="1">
      <c r="B510" s="96"/>
      <c r="E510" s="98"/>
    </row>
    <row r="511" spans="2:5" s="97" customFormat="1">
      <c r="B511" s="96"/>
      <c r="E511" s="98"/>
    </row>
    <row r="512" spans="2:5" s="97" customFormat="1">
      <c r="B512" s="96"/>
      <c r="E512" s="98"/>
    </row>
    <row r="513" spans="2:5" s="97" customFormat="1">
      <c r="B513" s="96"/>
      <c r="E513" s="98"/>
    </row>
    <row r="514" spans="2:5" s="97" customFormat="1">
      <c r="B514" s="96"/>
      <c r="E514" s="98"/>
    </row>
    <row r="515" spans="2:5" s="97" customFormat="1">
      <c r="B515" s="96"/>
      <c r="E515" s="98"/>
    </row>
    <row r="516" spans="2:5" s="97" customFormat="1">
      <c r="B516" s="96"/>
      <c r="E516" s="98"/>
    </row>
    <row r="517" spans="2:5" s="97" customFormat="1">
      <c r="B517" s="96"/>
      <c r="E517" s="98"/>
    </row>
    <row r="518" spans="2:5" s="97" customFormat="1">
      <c r="B518" s="96"/>
      <c r="E518" s="98"/>
    </row>
    <row r="519" spans="2:5" s="97" customFormat="1">
      <c r="B519" s="96"/>
      <c r="E519" s="98"/>
    </row>
    <row r="520" spans="2:5" s="97" customFormat="1">
      <c r="B520" s="96"/>
      <c r="E520" s="98"/>
    </row>
    <row r="521" spans="2:5" s="97" customFormat="1">
      <c r="B521" s="96"/>
      <c r="E521" s="98"/>
    </row>
    <row r="522" spans="2:5" s="97" customFormat="1">
      <c r="B522" s="96"/>
      <c r="E522" s="98"/>
    </row>
    <row r="523" spans="2:5" s="97" customFormat="1">
      <c r="B523" s="96"/>
      <c r="E523" s="98"/>
    </row>
    <row r="524" spans="2:5" s="97" customFormat="1">
      <c r="B524" s="96"/>
      <c r="E524" s="98"/>
    </row>
    <row r="525" spans="2:5" s="97" customFormat="1">
      <c r="B525" s="96"/>
      <c r="E525" s="98"/>
    </row>
    <row r="526" spans="2:5" s="97" customFormat="1">
      <c r="B526" s="96"/>
      <c r="E526" s="98"/>
    </row>
    <row r="527" spans="2:5" s="97" customFormat="1">
      <c r="B527" s="96"/>
      <c r="E527" s="98"/>
    </row>
    <row r="528" spans="2:5" s="97" customFormat="1">
      <c r="B528" s="96"/>
      <c r="E528" s="98"/>
    </row>
    <row r="529" spans="2:5" s="97" customFormat="1">
      <c r="B529" s="96"/>
      <c r="E529" s="98"/>
    </row>
    <row r="530" spans="2:5" s="97" customFormat="1">
      <c r="B530" s="96"/>
      <c r="E530" s="98"/>
    </row>
    <row r="531" spans="2:5" s="97" customFormat="1">
      <c r="B531" s="96"/>
      <c r="E531" s="98"/>
    </row>
    <row r="532" spans="2:5" s="97" customFormat="1">
      <c r="B532" s="96"/>
      <c r="E532" s="98"/>
    </row>
    <row r="533" spans="2:5" s="97" customFormat="1">
      <c r="B533" s="96"/>
      <c r="E533" s="98"/>
    </row>
    <row r="534" spans="2:5" s="97" customFormat="1">
      <c r="B534" s="96"/>
      <c r="E534" s="98"/>
    </row>
    <row r="535" spans="2:5" s="97" customFormat="1">
      <c r="B535" s="96"/>
      <c r="E535" s="98"/>
    </row>
    <row r="536" spans="2:5" s="97" customFormat="1">
      <c r="B536" s="96"/>
      <c r="E536" s="98"/>
    </row>
    <row r="537" spans="2:5" s="97" customFormat="1">
      <c r="B537" s="96"/>
      <c r="E537" s="98"/>
    </row>
    <row r="538" spans="2:5" s="97" customFormat="1">
      <c r="B538" s="96"/>
      <c r="E538" s="98"/>
    </row>
    <row r="539" spans="2:5" s="97" customFormat="1">
      <c r="B539" s="96"/>
      <c r="E539" s="98"/>
    </row>
    <row r="540" spans="2:5" s="97" customFormat="1">
      <c r="B540" s="96"/>
      <c r="E540" s="98"/>
    </row>
    <row r="541" spans="2:5" s="97" customFormat="1">
      <c r="B541" s="96"/>
      <c r="E541" s="98"/>
    </row>
    <row r="542" spans="2:5" s="97" customFormat="1">
      <c r="B542" s="96"/>
      <c r="E542" s="98"/>
    </row>
    <row r="543" spans="2:5" s="97" customFormat="1">
      <c r="B543" s="96"/>
      <c r="E543" s="98"/>
    </row>
    <row r="544" spans="2:5" s="97" customFormat="1">
      <c r="B544" s="96"/>
      <c r="E544" s="98"/>
    </row>
    <row r="545" spans="2:5" s="97" customFormat="1">
      <c r="B545" s="96"/>
      <c r="E545" s="98"/>
    </row>
    <row r="546" spans="2:5" s="97" customFormat="1">
      <c r="B546" s="96"/>
      <c r="E546" s="98"/>
    </row>
    <row r="547" spans="2:5" s="97" customFormat="1">
      <c r="B547" s="96"/>
      <c r="E547" s="98"/>
    </row>
    <row r="548" spans="2:5" s="97" customFormat="1">
      <c r="B548" s="96"/>
      <c r="E548" s="98"/>
    </row>
    <row r="549" spans="2:5" s="97" customFormat="1">
      <c r="B549" s="96"/>
      <c r="E549" s="98"/>
    </row>
    <row r="550" spans="2:5" s="97" customFormat="1">
      <c r="B550" s="96"/>
      <c r="E550" s="98"/>
    </row>
    <row r="551" spans="2:5" s="97" customFormat="1">
      <c r="B551" s="96"/>
      <c r="E551" s="98"/>
    </row>
    <row r="552" spans="2:5" s="97" customFormat="1">
      <c r="B552" s="96"/>
      <c r="E552" s="98"/>
    </row>
    <row r="553" spans="2:5" s="97" customFormat="1">
      <c r="B553" s="96"/>
      <c r="E553" s="98"/>
    </row>
    <row r="554" spans="2:5" s="97" customFormat="1">
      <c r="B554" s="96"/>
      <c r="E554" s="98"/>
    </row>
    <row r="555" spans="2:5" s="97" customFormat="1">
      <c r="B555" s="96"/>
      <c r="E555" s="98"/>
    </row>
    <row r="556" spans="2:5" s="97" customFormat="1">
      <c r="B556" s="96"/>
      <c r="E556" s="98"/>
    </row>
    <row r="557" spans="2:5" s="97" customFormat="1">
      <c r="B557" s="96"/>
      <c r="E557" s="98"/>
    </row>
    <row r="558" spans="2:5" s="97" customFormat="1">
      <c r="B558" s="96"/>
      <c r="E558" s="98"/>
    </row>
    <row r="559" spans="2:5" s="97" customFormat="1">
      <c r="B559" s="96"/>
      <c r="E559" s="98"/>
    </row>
    <row r="560" spans="2:5" s="97" customFormat="1">
      <c r="B560" s="96"/>
      <c r="E560" s="98"/>
    </row>
    <row r="561" spans="2:5" s="97" customFormat="1">
      <c r="B561" s="96"/>
      <c r="E561" s="98"/>
    </row>
    <row r="562" spans="2:5" s="97" customFormat="1">
      <c r="B562" s="96"/>
      <c r="E562" s="98"/>
    </row>
    <row r="563" spans="2:5" s="97" customFormat="1">
      <c r="B563" s="96"/>
      <c r="E563" s="98"/>
    </row>
    <row r="564" spans="2:5" s="97" customFormat="1">
      <c r="B564" s="96"/>
      <c r="E564" s="98"/>
    </row>
    <row r="565" spans="2:5" s="97" customFormat="1">
      <c r="B565" s="96"/>
      <c r="E565" s="98"/>
    </row>
    <row r="566" spans="2:5" s="97" customFormat="1">
      <c r="B566" s="96"/>
      <c r="E566" s="98"/>
    </row>
    <row r="567" spans="2:5" s="97" customFormat="1">
      <c r="B567" s="96"/>
      <c r="E567" s="98"/>
    </row>
    <row r="568" spans="2:5" s="97" customFormat="1">
      <c r="B568" s="96"/>
      <c r="E568" s="98"/>
    </row>
    <row r="569" spans="2:5" s="97" customFormat="1">
      <c r="B569" s="96"/>
      <c r="E569" s="98"/>
    </row>
    <row r="570" spans="2:5" s="97" customFormat="1">
      <c r="B570" s="96"/>
      <c r="E570" s="98"/>
    </row>
    <row r="571" spans="2:5" s="97" customFormat="1">
      <c r="B571" s="96"/>
      <c r="E571" s="98"/>
    </row>
    <row r="572" spans="2:5" s="97" customFormat="1">
      <c r="B572" s="96"/>
      <c r="E572" s="98"/>
    </row>
    <row r="573" spans="2:5" s="97" customFormat="1">
      <c r="B573" s="96"/>
      <c r="E573" s="98"/>
    </row>
    <row r="574" spans="2:5" s="97" customFormat="1">
      <c r="B574" s="96"/>
      <c r="E574" s="98"/>
    </row>
    <row r="575" spans="2:5" s="97" customFormat="1">
      <c r="B575" s="96"/>
      <c r="E575" s="98"/>
    </row>
    <row r="576" spans="2:5" s="97" customFormat="1">
      <c r="B576" s="96"/>
      <c r="E576" s="98"/>
    </row>
    <row r="577" spans="2:5" s="97" customFormat="1">
      <c r="B577" s="96"/>
      <c r="E577" s="98"/>
    </row>
    <row r="578" spans="2:5" s="97" customFormat="1">
      <c r="B578" s="96"/>
      <c r="E578" s="98"/>
    </row>
    <row r="579" spans="2:5" s="97" customFormat="1">
      <c r="B579" s="96"/>
      <c r="E579" s="98"/>
    </row>
    <row r="580" spans="2:5" s="97" customFormat="1">
      <c r="B580" s="96"/>
      <c r="E580" s="98"/>
    </row>
    <row r="581" spans="2:5" s="97" customFormat="1">
      <c r="B581" s="96"/>
      <c r="E581" s="98"/>
    </row>
    <row r="582" spans="2:5" s="97" customFormat="1">
      <c r="B582" s="96"/>
      <c r="E582" s="98"/>
    </row>
    <row r="583" spans="2:5" s="97" customFormat="1">
      <c r="B583" s="96"/>
      <c r="E583" s="98"/>
    </row>
    <row r="584" spans="2:5" s="97" customFormat="1">
      <c r="B584" s="96"/>
      <c r="E584" s="98"/>
    </row>
    <row r="585" spans="2:5" s="97" customFormat="1">
      <c r="B585" s="96"/>
      <c r="E585" s="98"/>
    </row>
    <row r="586" spans="2:5" s="97" customFormat="1">
      <c r="B586" s="96"/>
      <c r="E586" s="98"/>
    </row>
    <row r="587" spans="2:5" s="97" customFormat="1">
      <c r="B587" s="96"/>
      <c r="E587" s="98"/>
    </row>
    <row r="588" spans="2:5" s="97" customFormat="1">
      <c r="B588" s="96"/>
      <c r="E588" s="98"/>
    </row>
    <row r="589" spans="2:5" s="97" customFormat="1">
      <c r="B589" s="96"/>
      <c r="E589" s="98"/>
    </row>
    <row r="590" spans="2:5" s="97" customFormat="1">
      <c r="B590" s="96"/>
      <c r="E590" s="98"/>
    </row>
    <row r="591" spans="2:5" s="97" customFormat="1">
      <c r="B591" s="96"/>
      <c r="E591" s="98"/>
    </row>
    <row r="592" spans="2:5" s="97" customFormat="1">
      <c r="B592" s="96"/>
      <c r="E592" s="98"/>
    </row>
    <row r="593" spans="2:5" s="97" customFormat="1">
      <c r="B593" s="96"/>
      <c r="E593" s="98"/>
    </row>
    <row r="594" spans="2:5" s="97" customFormat="1">
      <c r="B594" s="96"/>
      <c r="E594" s="98"/>
    </row>
    <row r="595" spans="2:5" s="97" customFormat="1">
      <c r="B595" s="96"/>
      <c r="E595" s="98"/>
    </row>
    <row r="596" spans="2:5" s="97" customFormat="1">
      <c r="B596" s="96"/>
      <c r="E596" s="98"/>
    </row>
    <row r="597" spans="2:5" s="97" customFormat="1">
      <c r="B597" s="96"/>
      <c r="E597" s="98"/>
    </row>
    <row r="598" spans="2:5" s="97" customFormat="1">
      <c r="B598" s="96"/>
      <c r="E598" s="98"/>
    </row>
    <row r="599" spans="2:5" s="97" customFormat="1">
      <c r="B599" s="96"/>
      <c r="E599" s="98"/>
    </row>
    <row r="600" spans="2:5" s="97" customFormat="1">
      <c r="B600" s="96"/>
      <c r="E600" s="98"/>
    </row>
    <row r="601" spans="2:5" s="97" customFormat="1">
      <c r="B601" s="96"/>
      <c r="E601" s="98"/>
    </row>
    <row r="602" spans="2:5" s="97" customFormat="1">
      <c r="B602" s="96"/>
      <c r="E602" s="98"/>
    </row>
    <row r="603" spans="2:5" s="97" customFormat="1">
      <c r="B603" s="96"/>
      <c r="E603" s="98"/>
    </row>
    <row r="604" spans="2:5" s="97" customFormat="1">
      <c r="B604" s="96"/>
      <c r="E604" s="98"/>
    </row>
    <row r="605" spans="2:5" s="97" customFormat="1">
      <c r="B605" s="96"/>
      <c r="E605" s="98"/>
    </row>
    <row r="606" spans="2:5" s="97" customFormat="1">
      <c r="B606" s="96"/>
      <c r="E606" s="98"/>
    </row>
    <row r="607" spans="2:5" s="97" customFormat="1">
      <c r="B607" s="96"/>
      <c r="E607" s="98"/>
    </row>
    <row r="608" spans="2:5" s="97" customFormat="1">
      <c r="B608" s="96"/>
      <c r="E608" s="98"/>
    </row>
    <row r="609" spans="2:5" s="97" customFormat="1">
      <c r="B609" s="96"/>
      <c r="E609" s="98"/>
    </row>
    <row r="610" spans="2:5" s="97" customFormat="1">
      <c r="B610" s="96"/>
      <c r="E610" s="98"/>
    </row>
    <row r="611" spans="2:5" s="97" customFormat="1">
      <c r="B611" s="96"/>
      <c r="E611" s="98"/>
    </row>
    <row r="612" spans="2:5" s="97" customFormat="1">
      <c r="B612" s="96"/>
      <c r="E612" s="98"/>
    </row>
    <row r="613" spans="2:5" s="97" customFormat="1">
      <c r="B613" s="96"/>
      <c r="E613" s="98"/>
    </row>
    <row r="614" spans="2:5" s="97" customFormat="1">
      <c r="B614" s="96"/>
      <c r="E614" s="98"/>
    </row>
    <row r="615" spans="2:5" s="97" customFormat="1">
      <c r="B615" s="96"/>
      <c r="E615" s="98"/>
    </row>
    <row r="616" spans="2:5" s="97" customFormat="1">
      <c r="B616" s="96"/>
      <c r="E616" s="98"/>
    </row>
    <row r="617" spans="2:5" s="97" customFormat="1">
      <c r="B617" s="96"/>
      <c r="E617" s="98"/>
    </row>
    <row r="618" spans="2:5" s="97" customFormat="1">
      <c r="B618" s="96"/>
      <c r="E618" s="98"/>
    </row>
    <row r="619" spans="2:5" s="97" customFormat="1">
      <c r="B619" s="96"/>
      <c r="E619" s="98"/>
    </row>
    <row r="620" spans="2:5" s="97" customFormat="1">
      <c r="B620" s="96"/>
      <c r="E620" s="98"/>
    </row>
    <row r="621" spans="2:5" s="97" customFormat="1">
      <c r="B621" s="96"/>
      <c r="E621" s="98"/>
    </row>
    <row r="622" spans="2:5" s="97" customFormat="1">
      <c r="B622" s="96"/>
      <c r="E622" s="98"/>
    </row>
    <row r="623" spans="2:5" s="97" customFormat="1">
      <c r="B623" s="96"/>
      <c r="E623" s="98"/>
    </row>
    <row r="624" spans="2:5" s="97" customFormat="1">
      <c r="B624" s="96"/>
      <c r="E624" s="98"/>
    </row>
    <row r="625" spans="2:5" s="97" customFormat="1">
      <c r="B625" s="96"/>
      <c r="E625" s="98"/>
    </row>
    <row r="626" spans="2:5" s="97" customFormat="1">
      <c r="B626" s="96"/>
      <c r="E626" s="98"/>
    </row>
    <row r="627" spans="2:5" s="97" customFormat="1">
      <c r="B627" s="96"/>
      <c r="E627" s="98"/>
    </row>
    <row r="628" spans="2:5" s="97" customFormat="1">
      <c r="B628" s="96"/>
      <c r="E628" s="98"/>
    </row>
    <row r="629" spans="2:5" s="97" customFormat="1">
      <c r="B629" s="96"/>
      <c r="E629" s="98"/>
    </row>
    <row r="630" spans="2:5" s="97" customFormat="1">
      <c r="B630" s="96"/>
      <c r="E630" s="98"/>
    </row>
    <row r="631" spans="2:5" s="97" customFormat="1">
      <c r="B631" s="96"/>
      <c r="E631" s="98"/>
    </row>
    <row r="632" spans="2:5" s="97" customFormat="1">
      <c r="B632" s="96"/>
      <c r="E632" s="98"/>
    </row>
    <row r="633" spans="2:5" s="97" customFormat="1">
      <c r="B633" s="96"/>
      <c r="E633" s="98"/>
    </row>
    <row r="634" spans="2:5" s="97" customFormat="1">
      <c r="B634" s="96"/>
      <c r="E634" s="98"/>
    </row>
    <row r="635" spans="2:5" s="97" customFormat="1">
      <c r="B635" s="96"/>
      <c r="E635" s="98"/>
    </row>
    <row r="636" spans="2:5" s="97" customFormat="1">
      <c r="B636" s="96"/>
      <c r="E636" s="98"/>
    </row>
    <row r="637" spans="2:5" s="97" customFormat="1">
      <c r="B637" s="96"/>
      <c r="E637" s="98"/>
    </row>
    <row r="638" spans="2:5" s="97" customFormat="1">
      <c r="B638" s="96"/>
      <c r="E638" s="98"/>
    </row>
    <row r="639" spans="2:5" s="97" customFormat="1">
      <c r="B639" s="96"/>
      <c r="E639" s="98"/>
    </row>
    <row r="640" spans="2:5" s="97" customFormat="1">
      <c r="B640" s="96"/>
      <c r="E640" s="98"/>
    </row>
    <row r="641" spans="2:5" s="97" customFormat="1">
      <c r="B641" s="96"/>
      <c r="E641" s="98"/>
    </row>
    <row r="642" spans="2:5" s="97" customFormat="1">
      <c r="B642" s="96"/>
      <c r="E642" s="98"/>
    </row>
    <row r="643" spans="2:5" s="97" customFormat="1">
      <c r="B643" s="96"/>
      <c r="E643" s="98"/>
    </row>
    <row r="644" spans="2:5" s="97" customFormat="1">
      <c r="B644" s="96"/>
      <c r="E644" s="98"/>
    </row>
    <row r="645" spans="2:5" s="97" customFormat="1">
      <c r="B645" s="96"/>
      <c r="E645" s="98"/>
    </row>
    <row r="646" spans="2:5" s="97" customFormat="1">
      <c r="B646" s="96"/>
      <c r="E646" s="98"/>
    </row>
    <row r="647" spans="2:5" s="97" customFormat="1">
      <c r="B647" s="96"/>
      <c r="E647" s="98"/>
    </row>
    <row r="648" spans="2:5" s="97" customFormat="1">
      <c r="B648" s="96"/>
      <c r="E648" s="98"/>
    </row>
    <row r="649" spans="2:5" s="97" customFormat="1">
      <c r="B649" s="96"/>
      <c r="E649" s="98"/>
    </row>
    <row r="650" spans="2:5" s="97" customFormat="1">
      <c r="B650" s="96"/>
      <c r="E650" s="98"/>
    </row>
    <row r="651" spans="2:5" s="97" customFormat="1">
      <c r="B651" s="96"/>
      <c r="E651" s="98"/>
    </row>
    <row r="652" spans="2:5" s="97" customFormat="1">
      <c r="B652" s="96"/>
      <c r="E652" s="98"/>
    </row>
    <row r="653" spans="2:5" s="97" customFormat="1">
      <c r="B653" s="96"/>
      <c r="E653" s="98"/>
    </row>
    <row r="654" spans="2:5" s="97" customFormat="1">
      <c r="B654" s="96"/>
      <c r="E654" s="98"/>
    </row>
    <row r="655" spans="2:5" s="97" customFormat="1">
      <c r="B655" s="96"/>
      <c r="E655" s="98"/>
    </row>
    <row r="656" spans="2:5" s="97" customFormat="1">
      <c r="B656" s="96"/>
      <c r="E656" s="98"/>
    </row>
    <row r="657" spans="2:5" s="97" customFormat="1">
      <c r="B657" s="96"/>
      <c r="E657" s="98"/>
    </row>
    <row r="658" spans="2:5" s="97" customFormat="1">
      <c r="B658" s="96"/>
      <c r="E658" s="98"/>
    </row>
    <row r="659" spans="2:5" s="97" customFormat="1">
      <c r="B659" s="96"/>
      <c r="E659" s="98"/>
    </row>
    <row r="660" spans="2:5" s="97" customFormat="1">
      <c r="B660" s="96"/>
      <c r="E660" s="98"/>
    </row>
    <row r="661" spans="2:5" s="97" customFormat="1">
      <c r="B661" s="96"/>
      <c r="E661" s="98"/>
    </row>
    <row r="662" spans="2:5" s="97" customFormat="1">
      <c r="B662" s="96"/>
      <c r="E662" s="98"/>
    </row>
    <row r="663" spans="2:5" s="97" customFormat="1">
      <c r="B663" s="96"/>
      <c r="E663" s="98"/>
    </row>
    <row r="664" spans="2:5" s="97" customFormat="1">
      <c r="B664" s="96"/>
      <c r="E664" s="98"/>
    </row>
    <row r="665" spans="2:5" s="97" customFormat="1">
      <c r="B665" s="96"/>
      <c r="E665" s="98"/>
    </row>
    <row r="666" spans="2:5" s="97" customFormat="1">
      <c r="B666" s="96"/>
      <c r="E666" s="98"/>
    </row>
    <row r="667" spans="2:5" s="97" customFormat="1">
      <c r="B667" s="96"/>
      <c r="E667" s="98"/>
    </row>
    <row r="668" spans="2:5" s="97" customFormat="1">
      <c r="B668" s="96"/>
      <c r="E668" s="98"/>
    </row>
    <row r="669" spans="2:5" s="97" customFormat="1">
      <c r="B669" s="96"/>
      <c r="E669" s="98"/>
    </row>
    <row r="670" spans="2:5" s="97" customFormat="1">
      <c r="B670" s="96"/>
      <c r="E670" s="98"/>
    </row>
    <row r="671" spans="2:5" s="97" customFormat="1">
      <c r="B671" s="96"/>
      <c r="E671" s="98"/>
    </row>
    <row r="672" spans="2:5" s="97" customFormat="1">
      <c r="B672" s="96"/>
      <c r="E672" s="98"/>
    </row>
    <row r="673" spans="2:5" s="97" customFormat="1">
      <c r="B673" s="96"/>
      <c r="E673" s="98"/>
    </row>
    <row r="674" spans="2:5" s="97" customFormat="1">
      <c r="B674" s="96"/>
      <c r="E674" s="98"/>
    </row>
    <row r="675" spans="2:5" s="97" customFormat="1">
      <c r="B675" s="96"/>
      <c r="E675" s="98"/>
    </row>
    <row r="676" spans="2:5" s="97" customFormat="1">
      <c r="B676" s="96"/>
      <c r="E676" s="98"/>
    </row>
    <row r="677" spans="2:5" s="97" customFormat="1">
      <c r="B677" s="96"/>
      <c r="E677" s="98"/>
    </row>
    <row r="678" spans="2:5" s="97" customFormat="1">
      <c r="B678" s="96"/>
      <c r="E678" s="98"/>
    </row>
    <row r="679" spans="2:5" s="97" customFormat="1">
      <c r="B679" s="96"/>
      <c r="E679" s="98"/>
    </row>
    <row r="680" spans="2:5" s="97" customFormat="1">
      <c r="B680" s="96"/>
      <c r="E680" s="98"/>
    </row>
    <row r="681" spans="2:5" s="97" customFormat="1">
      <c r="B681" s="96"/>
      <c r="E681" s="98"/>
    </row>
    <row r="682" spans="2:5" s="97" customFormat="1">
      <c r="B682" s="96"/>
      <c r="E682" s="98"/>
    </row>
    <row r="683" spans="2:5" s="97" customFormat="1">
      <c r="B683" s="96"/>
      <c r="E683" s="98"/>
    </row>
    <row r="684" spans="2:5" s="97" customFormat="1">
      <c r="B684" s="96"/>
      <c r="E684" s="98"/>
    </row>
    <row r="685" spans="2:5" s="97" customFormat="1">
      <c r="B685" s="96"/>
      <c r="E685" s="98"/>
    </row>
    <row r="686" spans="2:5" s="97" customFormat="1">
      <c r="B686" s="96"/>
      <c r="E686" s="98"/>
    </row>
    <row r="687" spans="2:5" s="97" customFormat="1">
      <c r="B687" s="96"/>
      <c r="E687" s="98"/>
    </row>
    <row r="688" spans="2:5" s="97" customFormat="1">
      <c r="B688" s="96"/>
      <c r="E688" s="98"/>
    </row>
    <row r="689" spans="2:5" s="97" customFormat="1">
      <c r="B689" s="96"/>
      <c r="E689" s="98"/>
    </row>
    <row r="690" spans="2:5" s="97" customFormat="1">
      <c r="B690" s="96"/>
      <c r="E690" s="98"/>
    </row>
    <row r="691" spans="2:5" s="97" customFormat="1">
      <c r="B691" s="96"/>
      <c r="E691" s="98"/>
    </row>
    <row r="692" spans="2:5" s="97" customFormat="1">
      <c r="B692" s="96"/>
      <c r="E692" s="98"/>
    </row>
    <row r="693" spans="2:5" s="97" customFormat="1">
      <c r="B693" s="96"/>
      <c r="E693" s="98"/>
    </row>
    <row r="694" spans="2:5" s="97" customFormat="1">
      <c r="B694" s="96"/>
      <c r="E694" s="98"/>
    </row>
    <row r="695" spans="2:5" s="97" customFormat="1">
      <c r="B695" s="96"/>
      <c r="E695" s="98"/>
    </row>
    <row r="696" spans="2:5" s="97" customFormat="1">
      <c r="B696" s="96"/>
      <c r="E696" s="98"/>
    </row>
    <row r="697" spans="2:5" s="97" customFormat="1">
      <c r="B697" s="96"/>
      <c r="E697" s="98"/>
    </row>
    <row r="698" spans="2:5" s="97" customFormat="1">
      <c r="B698" s="96"/>
      <c r="E698" s="98"/>
    </row>
    <row r="699" spans="2:5" s="97" customFormat="1">
      <c r="B699" s="96"/>
      <c r="E699" s="98"/>
    </row>
    <row r="700" spans="2:5" s="97" customFormat="1">
      <c r="B700" s="96"/>
      <c r="E700" s="98"/>
    </row>
    <row r="701" spans="2:5" s="97" customFormat="1">
      <c r="B701" s="96"/>
      <c r="E701" s="98"/>
    </row>
    <row r="702" spans="2:5" s="97" customFormat="1">
      <c r="B702" s="96"/>
      <c r="E702" s="98"/>
    </row>
    <row r="703" spans="2:5" s="97" customFormat="1">
      <c r="B703" s="96"/>
      <c r="E703" s="98"/>
    </row>
    <row r="704" spans="2:5" s="97" customFormat="1">
      <c r="B704" s="96"/>
      <c r="E704" s="98"/>
    </row>
    <row r="705" spans="2:5" s="97" customFormat="1">
      <c r="B705" s="96"/>
      <c r="E705" s="98"/>
    </row>
    <row r="706" spans="2:5" s="97" customFormat="1">
      <c r="B706" s="96"/>
      <c r="E706" s="98"/>
    </row>
    <row r="707" spans="2:5" s="97" customFormat="1">
      <c r="B707" s="96"/>
      <c r="E707" s="98"/>
    </row>
    <row r="708" spans="2:5" s="97" customFormat="1">
      <c r="B708" s="96"/>
      <c r="E708" s="98"/>
    </row>
    <row r="709" spans="2:5" s="97" customFormat="1">
      <c r="B709" s="96"/>
      <c r="E709" s="98"/>
    </row>
    <row r="710" spans="2:5" s="97" customFormat="1">
      <c r="B710" s="96"/>
      <c r="E710" s="98"/>
    </row>
    <row r="711" spans="2:5" s="97" customFormat="1">
      <c r="B711" s="96"/>
      <c r="E711" s="98"/>
    </row>
    <row r="712" spans="2:5" s="97" customFormat="1">
      <c r="B712" s="96"/>
      <c r="E712" s="98"/>
    </row>
    <row r="713" spans="2:5" s="97" customFormat="1">
      <c r="B713" s="96"/>
      <c r="E713" s="98"/>
    </row>
    <row r="714" spans="2:5" s="97" customFormat="1">
      <c r="B714" s="96"/>
      <c r="E714" s="98"/>
    </row>
    <row r="715" spans="2:5" s="97" customFormat="1">
      <c r="B715" s="96"/>
      <c r="E715" s="98"/>
    </row>
    <row r="716" spans="2:5" s="97" customFormat="1">
      <c r="B716" s="96"/>
      <c r="E716" s="98"/>
    </row>
    <row r="717" spans="2:5" s="97" customFormat="1">
      <c r="B717" s="96"/>
      <c r="E717" s="98"/>
    </row>
    <row r="718" spans="2:5" s="97" customFormat="1">
      <c r="B718" s="96"/>
      <c r="E718" s="98"/>
    </row>
    <row r="719" spans="2:5" s="97" customFormat="1">
      <c r="B719" s="96"/>
      <c r="E719" s="98"/>
    </row>
    <row r="720" spans="2:5" s="97" customFormat="1">
      <c r="B720" s="96"/>
      <c r="E720" s="98"/>
    </row>
    <row r="721" spans="2:5" s="97" customFormat="1">
      <c r="B721" s="96"/>
      <c r="E721" s="98"/>
    </row>
    <row r="722" spans="2:5" s="97" customFormat="1">
      <c r="B722" s="96"/>
      <c r="E722" s="98"/>
    </row>
    <row r="723" spans="2:5" s="97" customFormat="1">
      <c r="B723" s="96"/>
      <c r="E723" s="98"/>
    </row>
    <row r="724" spans="2:5" s="97" customFormat="1">
      <c r="B724" s="96"/>
      <c r="E724" s="98"/>
    </row>
    <row r="725" spans="2:5" s="97" customFormat="1">
      <c r="B725" s="96"/>
      <c r="E725" s="98"/>
    </row>
    <row r="726" spans="2:5" s="97" customFormat="1">
      <c r="B726" s="96"/>
      <c r="E726" s="98"/>
    </row>
    <row r="727" spans="2:5" s="97" customFormat="1">
      <c r="B727" s="96"/>
      <c r="E727" s="98"/>
    </row>
    <row r="728" spans="2:5" s="97" customFormat="1">
      <c r="B728" s="96"/>
      <c r="E728" s="98"/>
    </row>
    <row r="729" spans="2:5" s="97" customFormat="1">
      <c r="B729" s="96"/>
      <c r="E729" s="98"/>
    </row>
    <row r="730" spans="2:5" s="97" customFormat="1">
      <c r="B730" s="96"/>
      <c r="E730" s="98"/>
    </row>
    <row r="731" spans="2:5" s="97" customFormat="1">
      <c r="B731" s="96"/>
      <c r="E731" s="98"/>
    </row>
    <row r="732" spans="2:5" s="97" customFormat="1">
      <c r="B732" s="96"/>
      <c r="E732" s="98"/>
    </row>
    <row r="733" spans="2:5" s="97" customFormat="1">
      <c r="B733" s="96"/>
      <c r="E733" s="98"/>
    </row>
    <row r="734" spans="2:5" s="97" customFormat="1">
      <c r="B734" s="96"/>
      <c r="E734" s="98"/>
    </row>
    <row r="735" spans="2:5" s="97" customFormat="1">
      <c r="B735" s="96"/>
      <c r="E735" s="98"/>
    </row>
    <row r="736" spans="2:5" s="97" customFormat="1">
      <c r="B736" s="96"/>
      <c r="E736" s="98"/>
    </row>
    <row r="737" spans="2:5" s="97" customFormat="1">
      <c r="B737" s="96"/>
      <c r="E737" s="98"/>
    </row>
    <row r="738" spans="2:5" s="97" customFormat="1">
      <c r="B738" s="96"/>
      <c r="E738" s="98"/>
    </row>
    <row r="739" spans="2:5" s="97" customFormat="1">
      <c r="B739" s="96"/>
      <c r="E739" s="98"/>
    </row>
    <row r="740" spans="2:5" s="97" customFormat="1">
      <c r="B740" s="96"/>
      <c r="E740" s="98"/>
    </row>
    <row r="741" spans="2:5" s="97" customFormat="1">
      <c r="B741" s="96"/>
      <c r="E741" s="98"/>
    </row>
    <row r="742" spans="2:5" s="97" customFormat="1">
      <c r="B742" s="96"/>
      <c r="E742" s="98"/>
    </row>
    <row r="743" spans="2:5" s="97" customFormat="1">
      <c r="B743" s="96"/>
      <c r="E743" s="98"/>
    </row>
    <row r="744" spans="2:5" s="97" customFormat="1">
      <c r="B744" s="96"/>
      <c r="E744" s="98"/>
    </row>
    <row r="745" spans="2:5" s="97" customFormat="1">
      <c r="B745" s="96"/>
      <c r="E745" s="98"/>
    </row>
    <row r="746" spans="2:5" s="97" customFormat="1">
      <c r="B746" s="96"/>
      <c r="E746" s="98"/>
    </row>
    <row r="747" spans="2:5" s="97" customFormat="1">
      <c r="B747" s="96"/>
      <c r="E747" s="98"/>
    </row>
    <row r="748" spans="2:5" s="97" customFormat="1">
      <c r="B748" s="96"/>
      <c r="E748" s="98"/>
    </row>
    <row r="749" spans="2:5" s="97" customFormat="1">
      <c r="B749" s="96"/>
      <c r="E749" s="98"/>
    </row>
    <row r="750" spans="2:5" s="97" customFormat="1">
      <c r="B750" s="96"/>
      <c r="E750" s="98"/>
    </row>
    <row r="751" spans="2:5" s="97" customFormat="1">
      <c r="B751" s="96"/>
      <c r="E751" s="98"/>
    </row>
    <row r="752" spans="2:5" s="97" customFormat="1">
      <c r="B752" s="96"/>
      <c r="E752" s="98"/>
    </row>
    <row r="753" spans="2:5" s="97" customFormat="1">
      <c r="B753" s="96"/>
      <c r="E753" s="98"/>
    </row>
    <row r="754" spans="2:5" s="97" customFormat="1">
      <c r="B754" s="96"/>
      <c r="E754" s="98"/>
    </row>
    <row r="755" spans="2:5" s="97" customFormat="1">
      <c r="B755" s="96"/>
      <c r="E755" s="98"/>
    </row>
    <row r="756" spans="2:5" s="97" customFormat="1">
      <c r="B756" s="96"/>
      <c r="E756" s="98"/>
    </row>
    <row r="757" spans="2:5" s="97" customFormat="1">
      <c r="B757" s="96"/>
      <c r="E757" s="98"/>
    </row>
    <row r="758" spans="2:5" s="97" customFormat="1">
      <c r="B758" s="96"/>
      <c r="E758" s="98"/>
    </row>
    <row r="759" spans="2:5" s="97" customFormat="1">
      <c r="B759" s="96"/>
      <c r="E759" s="98"/>
    </row>
    <row r="760" spans="2:5" s="97" customFormat="1">
      <c r="B760" s="96"/>
      <c r="E760" s="98"/>
    </row>
    <row r="761" spans="2:5" s="97" customFormat="1">
      <c r="B761" s="96"/>
      <c r="E761" s="98"/>
    </row>
    <row r="762" spans="2:5" s="97" customFormat="1">
      <c r="B762" s="96"/>
      <c r="E762" s="98"/>
    </row>
    <row r="763" spans="2:5" s="97" customFormat="1">
      <c r="B763" s="96"/>
      <c r="E763" s="98"/>
    </row>
    <row r="764" spans="2:5" s="97" customFormat="1">
      <c r="B764" s="96"/>
      <c r="E764" s="98"/>
    </row>
    <row r="765" spans="2:5" s="97" customFormat="1">
      <c r="B765" s="96"/>
      <c r="E765" s="98"/>
    </row>
    <row r="766" spans="2:5" s="97" customFormat="1">
      <c r="B766" s="96"/>
      <c r="E766" s="98"/>
    </row>
    <row r="767" spans="2:5" s="97" customFormat="1">
      <c r="B767" s="96"/>
      <c r="E767" s="98"/>
    </row>
    <row r="768" spans="2:5" s="97" customFormat="1">
      <c r="B768" s="96"/>
      <c r="E768" s="98"/>
    </row>
    <row r="769" spans="2:5" s="97" customFormat="1">
      <c r="B769" s="96"/>
      <c r="E769" s="98"/>
    </row>
    <row r="770" spans="2:5" s="97" customFormat="1">
      <c r="B770" s="96"/>
      <c r="E770" s="98"/>
    </row>
    <row r="771" spans="2:5" s="97" customFormat="1">
      <c r="B771" s="96"/>
      <c r="E771" s="98"/>
    </row>
    <row r="772" spans="2:5" s="97" customFormat="1">
      <c r="B772" s="96"/>
      <c r="E772" s="98"/>
    </row>
    <row r="773" spans="2:5" s="97" customFormat="1">
      <c r="B773" s="96"/>
      <c r="E773" s="98"/>
    </row>
    <row r="774" spans="2:5" s="97" customFormat="1">
      <c r="B774" s="96"/>
      <c r="E774" s="98"/>
    </row>
    <row r="775" spans="2:5" s="97" customFormat="1">
      <c r="B775" s="96"/>
      <c r="E775" s="98"/>
    </row>
    <row r="776" spans="2:5" s="97" customFormat="1">
      <c r="B776" s="96"/>
      <c r="E776" s="98"/>
    </row>
    <row r="777" spans="2:5" s="97" customFormat="1">
      <c r="B777" s="96"/>
      <c r="E777" s="98"/>
    </row>
    <row r="778" spans="2:5" s="97" customFormat="1">
      <c r="B778" s="96"/>
      <c r="E778" s="98"/>
    </row>
    <row r="779" spans="2:5" s="97" customFormat="1">
      <c r="B779" s="96"/>
      <c r="E779" s="98"/>
    </row>
    <row r="780" spans="2:5" s="97" customFormat="1">
      <c r="B780" s="96"/>
      <c r="E780" s="98"/>
    </row>
    <row r="781" spans="2:5" s="97" customFormat="1">
      <c r="B781" s="96"/>
      <c r="E781" s="98"/>
    </row>
    <row r="782" spans="2:5" s="97" customFormat="1">
      <c r="B782" s="96"/>
      <c r="E782" s="98"/>
    </row>
    <row r="783" spans="2:5" s="97" customFormat="1">
      <c r="B783" s="96"/>
      <c r="E783" s="98"/>
    </row>
    <row r="784" spans="2:5" s="97" customFormat="1">
      <c r="B784" s="96"/>
      <c r="E784" s="98"/>
    </row>
    <row r="785" spans="2:5" s="97" customFormat="1">
      <c r="B785" s="96"/>
      <c r="E785" s="98"/>
    </row>
    <row r="786" spans="2:5" s="97" customFormat="1">
      <c r="B786" s="96"/>
      <c r="E786" s="98"/>
    </row>
    <row r="787" spans="2:5" s="97" customFormat="1">
      <c r="B787" s="96"/>
      <c r="E787" s="98"/>
    </row>
    <row r="788" spans="2:5" s="97" customFormat="1">
      <c r="B788" s="96"/>
      <c r="E788" s="98"/>
    </row>
    <row r="789" spans="2:5" s="97" customFormat="1">
      <c r="B789" s="96"/>
      <c r="E789" s="98"/>
    </row>
    <row r="790" spans="2:5" s="97" customFormat="1">
      <c r="B790" s="96"/>
      <c r="E790" s="98"/>
    </row>
    <row r="791" spans="2:5" s="97" customFormat="1">
      <c r="B791" s="96"/>
      <c r="E791" s="98"/>
    </row>
    <row r="792" spans="2:5" s="97" customFormat="1">
      <c r="B792" s="96"/>
      <c r="E792" s="98"/>
    </row>
    <row r="793" spans="2:5" s="97" customFormat="1">
      <c r="B793" s="96"/>
      <c r="E793" s="98"/>
    </row>
    <row r="794" spans="2:5" s="97" customFormat="1">
      <c r="B794" s="96"/>
      <c r="E794" s="98"/>
    </row>
    <row r="795" spans="2:5" s="97" customFormat="1">
      <c r="B795" s="96"/>
      <c r="E795" s="98"/>
    </row>
    <row r="796" spans="2:5" s="97" customFormat="1">
      <c r="B796" s="96"/>
      <c r="E796" s="98"/>
    </row>
    <row r="797" spans="2:5" s="97" customFormat="1">
      <c r="B797" s="96"/>
      <c r="E797" s="98"/>
    </row>
    <row r="798" spans="2:5" s="97" customFormat="1">
      <c r="B798" s="96"/>
      <c r="E798" s="98"/>
    </row>
    <row r="799" spans="2:5" s="97" customFormat="1">
      <c r="B799" s="96"/>
      <c r="E799" s="98"/>
    </row>
    <row r="800" spans="2:5" s="97" customFormat="1">
      <c r="B800" s="96"/>
      <c r="E800" s="98"/>
    </row>
    <row r="801" spans="2:5" s="97" customFormat="1">
      <c r="B801" s="96"/>
      <c r="E801" s="98"/>
    </row>
    <row r="802" spans="2:5" s="97" customFormat="1">
      <c r="B802" s="96"/>
      <c r="E802" s="98"/>
    </row>
    <row r="803" spans="2:5" s="97" customFormat="1">
      <c r="B803" s="96"/>
      <c r="E803" s="98"/>
    </row>
    <row r="804" spans="2:5" s="97" customFormat="1">
      <c r="B804" s="96"/>
      <c r="E804" s="98"/>
    </row>
    <row r="805" spans="2:5" s="97" customFormat="1">
      <c r="B805" s="96"/>
      <c r="E805" s="98"/>
    </row>
    <row r="806" spans="2:5" s="97" customFormat="1">
      <c r="B806" s="96"/>
      <c r="E806" s="98"/>
    </row>
    <row r="807" spans="2:5" s="97" customFormat="1">
      <c r="B807" s="96"/>
      <c r="E807" s="98"/>
    </row>
    <row r="808" spans="2:5" s="97" customFormat="1">
      <c r="B808" s="96"/>
      <c r="E808" s="98"/>
    </row>
    <row r="809" spans="2:5" s="97" customFormat="1">
      <c r="B809" s="96"/>
      <c r="E809" s="98"/>
    </row>
    <row r="810" spans="2:5" s="97" customFormat="1">
      <c r="B810" s="96"/>
      <c r="E810" s="98"/>
    </row>
    <row r="811" spans="2:5" s="97" customFormat="1">
      <c r="B811" s="96"/>
      <c r="E811" s="98"/>
    </row>
    <row r="812" spans="2:5" s="97" customFormat="1">
      <c r="B812" s="96"/>
      <c r="E812" s="98"/>
    </row>
    <row r="813" spans="2:5" s="97" customFormat="1">
      <c r="B813" s="96"/>
      <c r="E813" s="98"/>
    </row>
    <row r="814" spans="2:5" s="97" customFormat="1">
      <c r="B814" s="96"/>
      <c r="E814" s="98"/>
    </row>
    <row r="815" spans="2:5" s="97" customFormat="1">
      <c r="B815" s="96"/>
      <c r="E815" s="98"/>
    </row>
    <row r="816" spans="2:5" s="97" customFormat="1">
      <c r="B816" s="96"/>
      <c r="E816" s="98"/>
    </row>
    <row r="817" spans="2:5" s="97" customFormat="1">
      <c r="B817" s="96"/>
      <c r="E817" s="98"/>
    </row>
    <row r="818" spans="2:5" s="97" customFormat="1">
      <c r="B818" s="96"/>
      <c r="E818" s="98"/>
    </row>
    <row r="819" spans="2:5" s="97" customFormat="1">
      <c r="B819" s="96"/>
      <c r="E819" s="98"/>
    </row>
    <row r="820" spans="2:5" s="97" customFormat="1">
      <c r="B820" s="96"/>
      <c r="E820" s="98"/>
    </row>
    <row r="821" spans="2:5" s="97" customFormat="1">
      <c r="B821" s="96"/>
      <c r="E821" s="98"/>
    </row>
    <row r="822" spans="2:5" s="97" customFormat="1">
      <c r="B822" s="96"/>
      <c r="E822" s="98"/>
    </row>
    <row r="823" spans="2:5" s="97" customFormat="1">
      <c r="B823" s="96"/>
      <c r="E823" s="98"/>
    </row>
    <row r="824" spans="2:5" s="97" customFormat="1">
      <c r="B824" s="96"/>
      <c r="E824" s="98"/>
    </row>
    <row r="825" spans="2:5" s="97" customFormat="1">
      <c r="B825" s="96"/>
      <c r="E825" s="98"/>
    </row>
    <row r="826" spans="2:5" s="97" customFormat="1">
      <c r="B826" s="96"/>
      <c r="E826" s="98"/>
    </row>
    <row r="827" spans="2:5" s="97" customFormat="1">
      <c r="B827" s="96"/>
      <c r="E827" s="98"/>
    </row>
    <row r="828" spans="2:5" s="97" customFormat="1">
      <c r="B828" s="96"/>
      <c r="E828" s="98"/>
    </row>
    <row r="829" spans="2:5" s="97" customFormat="1">
      <c r="B829" s="96"/>
      <c r="E829" s="98"/>
    </row>
    <row r="830" spans="2:5" s="97" customFormat="1">
      <c r="B830" s="96"/>
      <c r="E830" s="98"/>
    </row>
    <row r="831" spans="2:5" s="97" customFormat="1">
      <c r="B831" s="96"/>
      <c r="E831" s="98"/>
    </row>
    <row r="832" spans="2:5" s="97" customFormat="1">
      <c r="B832" s="96"/>
      <c r="E832" s="98"/>
    </row>
    <row r="833" spans="2:5" s="97" customFormat="1">
      <c r="B833" s="96"/>
      <c r="E833" s="98"/>
    </row>
    <row r="834" spans="2:5" s="97" customFormat="1">
      <c r="B834" s="96"/>
      <c r="E834" s="98"/>
    </row>
    <row r="835" spans="2:5" s="97" customFormat="1">
      <c r="B835" s="96"/>
      <c r="E835" s="98"/>
    </row>
    <row r="836" spans="2:5" s="97" customFormat="1">
      <c r="B836" s="96"/>
      <c r="E836" s="98"/>
    </row>
    <row r="837" spans="2:5" s="97" customFormat="1">
      <c r="B837" s="96"/>
      <c r="E837" s="98"/>
    </row>
    <row r="838" spans="2:5" s="97" customFormat="1">
      <c r="B838" s="96"/>
      <c r="E838" s="98"/>
    </row>
    <row r="839" spans="2:5" s="97" customFormat="1">
      <c r="B839" s="96"/>
      <c r="E839" s="98"/>
    </row>
    <row r="840" spans="2:5" s="97" customFormat="1">
      <c r="B840" s="96"/>
      <c r="E840" s="98"/>
    </row>
    <row r="841" spans="2:5" s="97" customFormat="1">
      <c r="B841" s="96"/>
      <c r="E841" s="98"/>
    </row>
    <row r="842" spans="2:5" s="97" customFormat="1">
      <c r="B842" s="96"/>
      <c r="E842" s="98"/>
    </row>
    <row r="843" spans="2:5" s="97" customFormat="1">
      <c r="B843" s="96"/>
      <c r="E843" s="98"/>
    </row>
    <row r="844" spans="2:5" s="97" customFormat="1">
      <c r="B844" s="96"/>
      <c r="E844" s="98"/>
    </row>
    <row r="845" spans="2:5" s="97" customFormat="1">
      <c r="B845" s="96"/>
      <c r="E845" s="98"/>
    </row>
    <row r="846" spans="2:5" s="97" customFormat="1">
      <c r="B846" s="96"/>
      <c r="E846" s="98"/>
    </row>
    <row r="847" spans="2:5" s="97" customFormat="1">
      <c r="B847" s="96"/>
      <c r="E847" s="98"/>
    </row>
    <row r="848" spans="2:5" s="97" customFormat="1">
      <c r="B848" s="96"/>
      <c r="E848" s="98"/>
    </row>
    <row r="849" spans="2:5" s="97" customFormat="1">
      <c r="B849" s="96"/>
      <c r="E849" s="98"/>
    </row>
    <row r="850" spans="2:5" s="97" customFormat="1">
      <c r="B850" s="96"/>
      <c r="E850" s="98"/>
    </row>
    <row r="851" spans="2:5" s="97" customFormat="1">
      <c r="B851" s="96"/>
      <c r="E851" s="98"/>
    </row>
    <row r="852" spans="2:5" s="97" customFormat="1">
      <c r="B852" s="96"/>
      <c r="E852" s="98"/>
    </row>
    <row r="853" spans="2:5" s="97" customFormat="1">
      <c r="B853" s="96"/>
      <c r="E853" s="98"/>
    </row>
    <row r="854" spans="2:5" s="97" customFormat="1">
      <c r="B854" s="96"/>
      <c r="E854" s="98"/>
    </row>
    <row r="855" spans="2:5" s="97" customFormat="1">
      <c r="B855" s="96"/>
      <c r="E855" s="98"/>
    </row>
    <row r="856" spans="2:5" s="97" customFormat="1">
      <c r="B856" s="96"/>
      <c r="E856" s="98"/>
    </row>
    <row r="857" spans="2:5" s="97" customFormat="1">
      <c r="B857" s="96"/>
      <c r="E857" s="98"/>
    </row>
    <row r="858" spans="2:5" s="97" customFormat="1">
      <c r="B858" s="96"/>
      <c r="E858" s="98"/>
    </row>
    <row r="859" spans="2:5" s="97" customFormat="1">
      <c r="B859" s="96"/>
      <c r="E859" s="98"/>
    </row>
    <row r="860" spans="2:5" s="97" customFormat="1">
      <c r="B860" s="96"/>
      <c r="E860" s="98"/>
    </row>
    <row r="861" spans="2:5" s="97" customFormat="1">
      <c r="B861" s="96"/>
      <c r="E861" s="98"/>
    </row>
    <row r="862" spans="2:5" s="97" customFormat="1">
      <c r="B862" s="96"/>
      <c r="E862" s="98"/>
    </row>
    <row r="863" spans="2:5" s="97" customFormat="1">
      <c r="B863" s="96"/>
      <c r="E863" s="98"/>
    </row>
    <row r="864" spans="2:5" s="97" customFormat="1">
      <c r="B864" s="96"/>
      <c r="E864" s="98"/>
    </row>
    <row r="865" spans="2:5" s="97" customFormat="1">
      <c r="B865" s="96"/>
      <c r="E865" s="98"/>
    </row>
    <row r="866" spans="2:5" s="97" customFormat="1">
      <c r="B866" s="96"/>
      <c r="E866" s="98"/>
    </row>
    <row r="867" spans="2:5" s="97" customFormat="1">
      <c r="B867" s="96"/>
      <c r="E867" s="98"/>
    </row>
    <row r="868" spans="2:5" s="97" customFormat="1">
      <c r="B868" s="96"/>
      <c r="E868" s="98"/>
    </row>
    <row r="869" spans="2:5" s="97" customFormat="1">
      <c r="B869" s="96"/>
      <c r="E869" s="98"/>
    </row>
    <row r="870" spans="2:5" s="97" customFormat="1">
      <c r="B870" s="96"/>
      <c r="E870" s="98"/>
    </row>
    <row r="871" spans="2:5" s="97" customFormat="1">
      <c r="B871" s="96"/>
      <c r="E871" s="98"/>
    </row>
    <row r="872" spans="2:5" s="97" customFormat="1">
      <c r="B872" s="96"/>
      <c r="E872" s="98"/>
    </row>
    <row r="873" spans="2:5" s="97" customFormat="1">
      <c r="B873" s="96"/>
      <c r="E873" s="98"/>
    </row>
    <row r="874" spans="2:5" s="97" customFormat="1">
      <c r="B874" s="96"/>
      <c r="E874" s="98"/>
    </row>
    <row r="875" spans="2:5" s="97" customFormat="1">
      <c r="B875" s="96"/>
      <c r="E875" s="98"/>
    </row>
    <row r="876" spans="2:5" s="97" customFormat="1">
      <c r="B876" s="96"/>
      <c r="E876" s="98"/>
    </row>
    <row r="877" spans="2:5" s="97" customFormat="1">
      <c r="B877" s="96"/>
      <c r="E877" s="98"/>
    </row>
    <row r="878" spans="2:5" s="97" customFormat="1">
      <c r="B878" s="96"/>
      <c r="E878" s="98"/>
    </row>
    <row r="879" spans="2:5" s="97" customFormat="1">
      <c r="B879" s="96"/>
      <c r="E879" s="98"/>
    </row>
    <row r="880" spans="2:5" s="97" customFormat="1">
      <c r="B880" s="96"/>
      <c r="E880" s="98"/>
    </row>
    <row r="881" spans="2:5" s="97" customFormat="1">
      <c r="B881" s="96"/>
      <c r="E881" s="98"/>
    </row>
    <row r="882" spans="2:5" s="97" customFormat="1">
      <c r="B882" s="96"/>
      <c r="E882" s="98"/>
    </row>
    <row r="883" spans="2:5" s="97" customFormat="1">
      <c r="B883" s="96"/>
      <c r="E883" s="98"/>
    </row>
  </sheetData>
  <pageMargins left="0.7" right="0.7" top="0.75" bottom="0.75" header="0.3" footer="0.3"/>
  <pageSetup paperSize="9" orientation="portrait" r:id="rId1"/>
  <ignoredErrors>
    <ignoredError sqref="F176 F190 F204 F218 F232 F260 F246 F274 F288 F302 F316 F330 F344 F372 F358 F386 F400 F414 F4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Cover</vt:lpstr>
      <vt:lpstr>Payments</vt:lpstr>
      <vt:lpstr>Weekly Bets</vt:lpstr>
      <vt:lpstr>Weekly Progress Chart</vt:lpstr>
      <vt:lpstr>Individual Stats</vt:lpstr>
      <vt:lpstr>Win %</vt:lpstr>
      <vt:lpstr>Balance Sheet</vt:lpstr>
      <vt:lpstr>Payments!Print_Area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WILCOX</dc:creator>
  <cp:lastModifiedBy>cwilcox</cp:lastModifiedBy>
  <cp:lastPrinted>2009-01-28T05:48:17Z</cp:lastPrinted>
  <dcterms:created xsi:type="dcterms:W3CDTF">2002-09-25T08:50:41Z</dcterms:created>
  <dcterms:modified xsi:type="dcterms:W3CDTF">2012-03-12T01:19:23Z</dcterms:modified>
</cp:coreProperties>
</file>